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005" windowHeight="5760" activeTab="0"/>
  </bookViews>
  <sheets>
    <sheet name="Data" sheetId="1" r:id="rId1"/>
    <sheet name="Invertující" sheetId="2" r:id="rId2"/>
    <sheet name="Neinvertující" sheetId="3" r:id="rId3"/>
    <sheet name="Sledovač" sheetId="4" r:id="rId4"/>
    <sheet name="DP" sheetId="5" r:id="rId5"/>
    <sheet name="HP" sheetId="6" r:id="rId6"/>
    <sheet name="PP" sheetId="7" r:id="rId7"/>
  </sheets>
  <definedNames/>
  <calcPr fullCalcOnLoad="1"/>
</workbook>
</file>

<file path=xl/sharedStrings.xml><?xml version="1.0" encoding="utf-8"?>
<sst xmlns="http://schemas.openxmlformats.org/spreadsheetml/2006/main" count="55" uniqueCount="23">
  <si>
    <r>
      <t>f</t>
    </r>
    <r>
      <rPr>
        <sz val="10"/>
        <rFont val="Arial"/>
        <family val="2"/>
      </rPr>
      <t>(Hz)</t>
    </r>
  </si>
  <si>
    <r>
      <t>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</si>
  <si>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</si>
  <si>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</si>
  <si>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</si>
  <si>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</si>
  <si>
    <r>
      <t>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</si>
  <si>
    <r>
      <t>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</si>
  <si>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</si>
  <si>
    <r>
      <t>U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2"/>
      </rPr>
      <t>=</t>
    </r>
  </si>
  <si>
    <r>
      <t>P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(dB)</t>
    </r>
  </si>
  <si>
    <r>
      <t>U</t>
    </r>
    <r>
      <rPr>
        <vertAlign val="subscript"/>
        <sz val="10"/>
        <rFont val="Arial"/>
        <family val="2"/>
      </rPr>
      <t xml:space="preserve">m2 </t>
    </r>
    <r>
      <rPr>
        <sz val="10"/>
        <rFont val="Arial"/>
        <family val="2"/>
      </rPr>
      <t>(V)</t>
    </r>
  </si>
  <si>
    <r>
      <t>f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(-)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</si>
  <si>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(-)</t>
    </r>
  </si>
  <si>
    <r>
      <t>j</t>
    </r>
    <r>
      <rPr>
        <vertAlign val="subscript"/>
        <sz val="10"/>
        <rFont val="Times New Roman"/>
        <family val="1"/>
      </rPr>
      <t>U</t>
    </r>
    <r>
      <rPr>
        <sz val="10"/>
        <rFont val="Times New Roman"/>
        <family val="1"/>
      </rPr>
      <t xml:space="preserve"> (°)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</si>
  <si>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(.)</t>
    </r>
  </si>
  <si>
    <t>Katedra elektrotechniky, FEI, VŠB TU Ostrava</t>
  </si>
  <si>
    <t>dolní propusti, horní propusti, pásmové propusti.</t>
  </si>
  <si>
    <t>Vstupní parametry obvodů:</t>
  </si>
  <si>
    <t>Vypočtené časové konstanty a lomové kmitočty propustí:</t>
  </si>
  <si>
    <t>Simulace kmitočtových charakteristik obvodů s ideálním operačním zesilovačem v invertujícím zapojení, neinvertujícím zapojení, sledovače,</t>
  </si>
  <si>
    <r>
      <t>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</si>
  <si>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w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</si>
</sst>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i/>
      <sz val="10"/>
      <name val="Symbol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b/>
      <i/>
      <sz val="11.25"/>
      <name val="Arial"/>
      <family val="2"/>
    </font>
    <font>
      <b/>
      <vertAlign val="subscript"/>
      <sz val="11.25"/>
      <name val="Arial"/>
      <family val="2"/>
    </font>
    <font>
      <b/>
      <sz val="11.25"/>
      <name val="Arial"/>
      <family val="0"/>
    </font>
    <font>
      <sz val="11.5"/>
      <name val="Arial"/>
      <family val="0"/>
    </font>
    <font>
      <b/>
      <i/>
      <sz val="11.25"/>
      <name val="Symbol"/>
      <family val="1"/>
    </font>
    <font>
      <b/>
      <i/>
      <sz val="11.5"/>
      <name val="Arial"/>
      <family val="2"/>
    </font>
    <font>
      <b/>
      <vertAlign val="subscript"/>
      <sz val="11.5"/>
      <name val="Arial"/>
      <family val="2"/>
    </font>
    <font>
      <b/>
      <sz val="11.5"/>
      <name val="Arial"/>
      <family val="0"/>
    </font>
    <font>
      <b/>
      <i/>
      <sz val="11.5"/>
      <name val="Symbol"/>
      <family val="1"/>
    </font>
    <font>
      <b/>
      <vertAlign val="subscript"/>
      <sz val="11.5"/>
      <name val="Times New Roman"/>
      <family val="1"/>
    </font>
    <font>
      <vertAlign val="subscript"/>
      <sz val="10"/>
      <name val="Times New Roman"/>
      <family val="1"/>
    </font>
    <font>
      <b/>
      <vertAlign val="subscript"/>
      <sz val="11.25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Invertující!$C$23:$C$222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Invertující!$D$23:$D$222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8407989"/>
        <c:axId val="8563038"/>
      </c:scatterChart>
      <c:valAx>
        <c:axId val="840798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8563038"/>
        <c:crosses val="autoZero"/>
        <c:crossBetween val="midCat"/>
        <c:dispUnits/>
        <c:majorUnit val="0.5"/>
      </c:valAx>
      <c:valAx>
        <c:axId val="8563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079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'DP'!$C$23:$C$222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'DP'!$E$23:$E$222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21169567"/>
        <c:axId val="56308376"/>
      </c:scatterChart>
      <c:valAx>
        <c:axId val="2116956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56308376"/>
        <c:crosses val="autoZero"/>
        <c:crossBetween val="midCat"/>
        <c:dispUnits/>
      </c:valAx>
      <c:valAx>
        <c:axId val="56308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695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'DP'!$C$23:$C$222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'DP'!$F$23:$F$222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37013337"/>
        <c:axId val="64684578"/>
      </c:scatterChart>
      <c:valAx>
        <c:axId val="370133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4684578"/>
        <c:crosses val="autoZero"/>
        <c:crossBetween val="midCat"/>
        <c:dispUnits/>
      </c:valAx>
      <c:valAx>
        <c:axId val="6468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13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'DP'!$C$23:$C$222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'DP'!$G$23:$G$222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45290291"/>
        <c:axId val="4959436"/>
      </c:scatterChart>
      <c:valAx>
        <c:axId val="4529029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50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959436"/>
        <c:crossesAt val="-180"/>
        <c:crossBetween val="midCat"/>
        <c:dispUnits/>
      </c:valAx>
      <c:valAx>
        <c:axId val="495943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1" u="none" baseline="0"/>
                  <a:t>j</a:t>
                </a:r>
                <a:r>
                  <a:rPr lang="en-US" cap="none" sz="1150" b="1" i="0" u="none" baseline="-25000"/>
                  <a:t>U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90291"/>
        <c:crosses val="autoZero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'HP'!$C$23:$C$222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'HP'!$E$23:$E$222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44634925"/>
        <c:axId val="66170006"/>
      </c:scatterChart>
      <c:valAx>
        <c:axId val="4463492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6170006"/>
        <c:crosses val="autoZero"/>
        <c:crossBetween val="midCat"/>
        <c:dispUnits/>
      </c:valAx>
      <c:valAx>
        <c:axId val="66170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349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'HP'!$C$23:$C$222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'HP'!$F$23:$F$222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58659143"/>
        <c:axId val="58170240"/>
      </c:scatterChart>
      <c:valAx>
        <c:axId val="586591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58170240"/>
        <c:crosses val="autoZero"/>
        <c:crossBetween val="midCat"/>
        <c:dispUnits/>
      </c:valAx>
      <c:valAx>
        <c:axId val="58170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591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'HP'!$C$23:$C$222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'HP'!$G$23:$G$222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53770113"/>
        <c:axId val="14168970"/>
      </c:scatterChart>
      <c:valAx>
        <c:axId val="5377011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50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4168970"/>
        <c:crossesAt val="-180"/>
        <c:crossBetween val="midCat"/>
        <c:dispUnits/>
      </c:valAx>
      <c:valAx>
        <c:axId val="14168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1" u="none" baseline="0"/>
                  <a:t>j</a:t>
                </a:r>
                <a:r>
                  <a:rPr lang="en-US" cap="none" sz="1150" b="1" i="0" u="none" baseline="-25000"/>
                  <a:t>U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70113"/>
        <c:crosses val="autoZero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PP!$C$23:$C$222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PP!$E$23:$E$222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60411867"/>
        <c:axId val="6835892"/>
      </c:scatterChart>
      <c:valAx>
        <c:axId val="6041186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835892"/>
        <c:crosses val="autoZero"/>
        <c:crossBetween val="midCat"/>
        <c:dispUnits/>
      </c:valAx>
      <c:valAx>
        <c:axId val="6835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118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PP!$C$23:$C$222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PP!$F$23:$F$222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61523029"/>
        <c:axId val="16836350"/>
      </c:scatterChart>
      <c:valAx>
        <c:axId val="6152302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6836350"/>
        <c:crosses val="autoZero"/>
        <c:crossBetween val="midCat"/>
        <c:dispUnits/>
      </c:valAx>
      <c:valAx>
        <c:axId val="16836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230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PP!$C$23:$C$222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PP!$G$23:$G$222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17309423"/>
        <c:axId val="21567080"/>
      </c:scatterChart>
      <c:valAx>
        <c:axId val="1730942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50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1567080"/>
        <c:crossesAt val="-180"/>
        <c:crossBetween val="midCat"/>
        <c:dispUnits/>
      </c:valAx>
      <c:valAx>
        <c:axId val="2156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1" u="none" baseline="0"/>
                  <a:t>j</a:t>
                </a:r>
                <a:r>
                  <a:rPr lang="en-US" cap="none" sz="1150" b="1" i="0" u="none" baseline="-25000"/>
                  <a:t>U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09423"/>
        <c:crosses val="autoZero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Invertující!$C$23:$C$222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Invertující!$E$23:$E$222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9958479"/>
        <c:axId val="22517448"/>
      </c:scatterChart>
      <c:valAx>
        <c:axId val="9958479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2517448"/>
        <c:crosses val="autoZero"/>
        <c:crossBetween val="midCat"/>
        <c:dispUnits/>
      </c:valAx>
      <c:valAx>
        <c:axId val="2251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584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Invertující!$C$23:$C$222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Invertující!$F$23:$F$222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1330441"/>
        <c:axId val="11973970"/>
      </c:scatterChart>
      <c:valAx>
        <c:axId val="133044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50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1973970"/>
        <c:crossesAt val="-180"/>
        <c:crossBetween val="midCat"/>
        <c:dispUnits/>
      </c:valAx>
      <c:valAx>
        <c:axId val="1197397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1" u="none" baseline="0"/>
                  <a:t>j</a:t>
                </a:r>
                <a:r>
                  <a:rPr lang="en-US" cap="none" sz="1150" b="1" i="0" u="none" baseline="-25000"/>
                  <a:t>U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0441"/>
        <c:crosses val="autoZero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Neinvertující!$C$23:$C$222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Neinvertující!$D$23:$D$222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40656867"/>
        <c:axId val="30367484"/>
      </c:scatterChart>
      <c:valAx>
        <c:axId val="4065686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0367484"/>
        <c:crosses val="autoZero"/>
        <c:crossBetween val="midCat"/>
        <c:dispUnits/>
      </c:valAx>
      <c:valAx>
        <c:axId val="3036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568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Neinvertující!$C$23:$C$222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Neinvertující!$E$23:$E$222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4871901"/>
        <c:axId val="43847110"/>
      </c:scatterChart>
      <c:valAx>
        <c:axId val="487190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3847110"/>
        <c:crosses val="autoZero"/>
        <c:crossBetween val="midCat"/>
        <c:dispUnits/>
      </c:valAx>
      <c:valAx>
        <c:axId val="4384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719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Neinvertující!$C$23:$C$222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Neinvertující!$F$23:$F$222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59079671"/>
        <c:axId val="61954992"/>
      </c:scatterChart>
      <c:valAx>
        <c:axId val="5907967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1954992"/>
        <c:crossesAt val="-90"/>
        <c:crossBetween val="midCat"/>
        <c:dispUnits/>
      </c:valAx>
      <c:valAx>
        <c:axId val="61954992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/>
                  <a:t>j</a:t>
                </a:r>
                <a:r>
                  <a:rPr lang="en-US" cap="none" sz="1125" b="1" i="0" u="none" baseline="-25000"/>
                  <a:t>U</a:t>
                </a:r>
                <a:r>
                  <a:rPr lang="en-US" cap="none" sz="1125" b="1" i="1" u="none" baseline="0"/>
                  <a:t> 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79671"/>
        <c:crosses val="autoZero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Sledovač!$C$23:$C$222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Sledovač!$D$23:$D$222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20724017"/>
        <c:axId val="52298426"/>
      </c:scatterChart>
      <c:valAx>
        <c:axId val="2072401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52298426"/>
        <c:crosses val="autoZero"/>
        <c:crossBetween val="midCat"/>
        <c:dispUnits/>
      </c:valAx>
      <c:valAx>
        <c:axId val="52298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24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Sledovač!$C$23:$C$222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Sledovač!$E$23:$E$222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923787"/>
        <c:axId val="8314084"/>
      </c:scatterChart>
      <c:valAx>
        <c:axId val="9237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8314084"/>
        <c:crosses val="autoZero"/>
        <c:crossBetween val="midCat"/>
        <c:dispUnits/>
      </c:valAx>
      <c:valAx>
        <c:axId val="8314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37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Sledovač!$C$23:$C$222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Sledovač!$F$23:$F$222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7717893"/>
        <c:axId val="2352174"/>
      </c:scatterChart>
      <c:valAx>
        <c:axId val="771789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352174"/>
        <c:crossesAt val="-90"/>
        <c:crossBetween val="midCat"/>
        <c:dispUnits/>
      </c:valAx>
      <c:valAx>
        <c:axId val="2352174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/>
                  <a:t>j</a:t>
                </a:r>
                <a:r>
                  <a:rPr lang="en-US" cap="none" sz="1125" b="1" i="0" u="none" baseline="-25000"/>
                  <a:t>U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17893"/>
        <c:crosses val="autoZero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0" y="0"/>
        <a:ext cx="5534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20</xdr:col>
      <xdr:colOff>57150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6096000" y="0"/>
        <a:ext cx="61531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20</xdr:col>
      <xdr:colOff>76200</xdr:colOff>
      <xdr:row>41</xdr:row>
      <xdr:rowOff>9525</xdr:rowOff>
    </xdr:to>
    <xdr:graphicFrame>
      <xdr:nvGraphicFramePr>
        <xdr:cNvPr id="3" name="Chart 6"/>
        <xdr:cNvGraphicFramePr/>
      </xdr:nvGraphicFramePr>
      <xdr:xfrm>
        <a:off x="6096000" y="3400425"/>
        <a:ext cx="61722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534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20</xdr:col>
      <xdr:colOff>57150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096000" y="0"/>
        <a:ext cx="61531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20</xdr:col>
      <xdr:colOff>66675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6096000" y="3400425"/>
        <a:ext cx="6162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534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20</xdr:col>
      <xdr:colOff>57150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096000" y="0"/>
        <a:ext cx="61531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20</xdr:col>
      <xdr:colOff>66675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6096000" y="3400425"/>
        <a:ext cx="6162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20</xdr:row>
      <xdr:rowOff>19050</xdr:rowOff>
    </xdr:to>
    <xdr:graphicFrame>
      <xdr:nvGraphicFramePr>
        <xdr:cNvPr id="1" name="Chart 11"/>
        <xdr:cNvGraphicFramePr/>
      </xdr:nvGraphicFramePr>
      <xdr:xfrm>
        <a:off x="0" y="0"/>
        <a:ext cx="5534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0</xdr:row>
      <xdr:rowOff>0</xdr:rowOff>
    </xdr:from>
    <xdr:to>
      <xdr:col>19</xdr:col>
      <xdr:colOff>514350</xdr:colOff>
      <xdr:row>20</xdr:row>
      <xdr:rowOff>28575</xdr:rowOff>
    </xdr:to>
    <xdr:graphicFrame>
      <xdr:nvGraphicFramePr>
        <xdr:cNvPr id="2" name="Chart 12"/>
        <xdr:cNvGraphicFramePr/>
      </xdr:nvGraphicFramePr>
      <xdr:xfrm>
        <a:off x="6096000" y="0"/>
        <a:ext cx="61531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21</xdr:row>
      <xdr:rowOff>0</xdr:rowOff>
    </xdr:from>
    <xdr:to>
      <xdr:col>19</xdr:col>
      <xdr:colOff>533400</xdr:colOff>
      <xdr:row>41</xdr:row>
      <xdr:rowOff>9525</xdr:rowOff>
    </xdr:to>
    <xdr:graphicFrame>
      <xdr:nvGraphicFramePr>
        <xdr:cNvPr id="3" name="Chart 13"/>
        <xdr:cNvGraphicFramePr/>
      </xdr:nvGraphicFramePr>
      <xdr:xfrm>
        <a:off x="6096000" y="3400425"/>
        <a:ext cx="61722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</xdr:colOff>
      <xdr:row>20</xdr:row>
      <xdr:rowOff>19050</xdr:rowOff>
    </xdr:to>
    <xdr:graphicFrame>
      <xdr:nvGraphicFramePr>
        <xdr:cNvPr id="1" name="Chart 5"/>
        <xdr:cNvGraphicFramePr/>
      </xdr:nvGraphicFramePr>
      <xdr:xfrm>
        <a:off x="0" y="0"/>
        <a:ext cx="5534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20</xdr:col>
      <xdr:colOff>57150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6096000" y="0"/>
        <a:ext cx="61531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20</xdr:col>
      <xdr:colOff>76200</xdr:colOff>
      <xdr:row>41</xdr:row>
      <xdr:rowOff>9525</xdr:rowOff>
    </xdr:to>
    <xdr:graphicFrame>
      <xdr:nvGraphicFramePr>
        <xdr:cNvPr id="3" name="Chart 7"/>
        <xdr:cNvGraphicFramePr/>
      </xdr:nvGraphicFramePr>
      <xdr:xfrm>
        <a:off x="6096000" y="3400425"/>
        <a:ext cx="61722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</xdr:colOff>
      <xdr:row>20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534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20</xdr:col>
      <xdr:colOff>57150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6096000" y="0"/>
        <a:ext cx="61531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20</xdr:col>
      <xdr:colOff>76200</xdr:colOff>
      <xdr:row>41</xdr:row>
      <xdr:rowOff>9525</xdr:rowOff>
    </xdr:to>
    <xdr:graphicFrame>
      <xdr:nvGraphicFramePr>
        <xdr:cNvPr id="3" name="Chart 6"/>
        <xdr:cNvGraphicFramePr/>
      </xdr:nvGraphicFramePr>
      <xdr:xfrm>
        <a:off x="6096000" y="3400425"/>
        <a:ext cx="61722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J31" sqref="J31"/>
    </sheetView>
  </sheetViews>
  <sheetFormatPr defaultColWidth="9.140625" defaultRowHeight="12.75"/>
  <cols>
    <col min="2" max="2" width="11.28125" style="3" bestFit="1" customWidth="1"/>
    <col min="3" max="3" width="44.140625" style="9" customWidth="1"/>
    <col min="4" max="4" width="43.8515625" style="0" customWidth="1"/>
  </cols>
  <sheetData>
    <row r="1" spans="1:3" ht="12.75">
      <c r="A1" s="10" t="s">
        <v>16</v>
      </c>
      <c r="B1" s="11"/>
      <c r="C1" s="8"/>
    </row>
    <row r="2" ht="12.75">
      <c r="A2" t="s">
        <v>20</v>
      </c>
    </row>
    <row r="3" ht="12.75">
      <c r="A3" t="s">
        <v>17</v>
      </c>
    </row>
    <row r="5" ht="12.75">
      <c r="A5" s="10" t="s">
        <v>18</v>
      </c>
    </row>
    <row r="6" spans="1:2" ht="15.75">
      <c r="A6" s="1" t="s">
        <v>1</v>
      </c>
      <c r="B6" s="3">
        <v>10000</v>
      </c>
    </row>
    <row r="7" spans="1:2" ht="15.75">
      <c r="A7" s="1" t="s">
        <v>2</v>
      </c>
      <c r="B7" s="2">
        <v>1E-08</v>
      </c>
    </row>
    <row r="8" spans="1:2" ht="15.75">
      <c r="A8" s="1" t="s">
        <v>5</v>
      </c>
      <c r="B8" s="3">
        <v>20000</v>
      </c>
    </row>
    <row r="9" spans="1:2" ht="15.75">
      <c r="A9" s="1" t="s">
        <v>6</v>
      </c>
      <c r="B9" s="2">
        <v>1E-08</v>
      </c>
    </row>
    <row r="10" spans="1:2" ht="15.75">
      <c r="A10" s="1" t="s">
        <v>9</v>
      </c>
      <c r="B10" s="3">
        <v>1</v>
      </c>
    </row>
    <row r="11" ht="12.75">
      <c r="A11" s="1"/>
    </row>
    <row r="12" ht="12.75">
      <c r="A12" s="10" t="s">
        <v>19</v>
      </c>
    </row>
    <row r="13" spans="1:2" ht="15.75">
      <c r="A13" s="5" t="s">
        <v>3</v>
      </c>
      <c r="B13" s="3">
        <f>B6*B7</f>
        <v>0.0001</v>
      </c>
    </row>
    <row r="14" spans="1:2" ht="15.75">
      <c r="A14" s="5" t="s">
        <v>4</v>
      </c>
      <c r="B14" s="3">
        <f>B8*B9</f>
        <v>0.0002</v>
      </c>
    </row>
    <row r="15" spans="1:2" ht="15.75">
      <c r="A15" s="1" t="s">
        <v>7</v>
      </c>
      <c r="B15" s="3">
        <f>1/(2*PI()*B13)</f>
        <v>1591.5494309189535</v>
      </c>
    </row>
    <row r="16" spans="1:4" ht="15.75">
      <c r="A16" s="1" t="s">
        <v>8</v>
      </c>
      <c r="B16" s="3">
        <f>1/(2*PI()*B14)</f>
        <v>795.7747154594767</v>
      </c>
      <c r="D16" s="2"/>
    </row>
    <row r="17" spans="1:2" ht="15.75">
      <c r="A17" s="5" t="s">
        <v>21</v>
      </c>
      <c r="B17" s="12">
        <f>1/B13</f>
        <v>10000</v>
      </c>
    </row>
    <row r="18" spans="1:2" ht="15.75">
      <c r="A18" s="5" t="s">
        <v>22</v>
      </c>
      <c r="B18" s="3">
        <f>1/B14</f>
        <v>5000</v>
      </c>
    </row>
    <row r="19" spans="1:10" s="4" customFormat="1" ht="12.75">
      <c r="A19" s="13"/>
      <c r="B19" s="13"/>
      <c r="C19" s="13"/>
      <c r="D19" s="13"/>
      <c r="E19" s="13"/>
      <c r="F19" s="13"/>
      <c r="G19" s="13"/>
      <c r="H19" s="5"/>
      <c r="I19" s="1"/>
      <c r="J19" s="1"/>
    </row>
    <row r="20" spans="1:7" ht="12.75">
      <c r="A20" s="13"/>
      <c r="B20" s="13"/>
      <c r="C20" s="13"/>
      <c r="D20" s="13"/>
      <c r="E20" s="13"/>
      <c r="F20" s="13"/>
      <c r="G20" s="13"/>
    </row>
    <row r="21" spans="1:7" ht="12.75">
      <c r="A21" s="13"/>
      <c r="B21" s="13"/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  <row r="23" spans="1:7" ht="12.75">
      <c r="A23" s="13"/>
      <c r="B23" s="13"/>
      <c r="C23" s="13"/>
      <c r="D23" s="13"/>
      <c r="E23" s="13"/>
      <c r="F23" s="13"/>
      <c r="G23" s="13"/>
    </row>
    <row r="24" spans="1:7" ht="12.75">
      <c r="A24" s="13"/>
      <c r="B24" s="13"/>
      <c r="C24" s="13"/>
      <c r="D24" s="13"/>
      <c r="E24" s="13"/>
      <c r="F24" s="13"/>
      <c r="G24" s="13"/>
    </row>
    <row r="25" spans="1:7" ht="12.75">
      <c r="A25" s="13"/>
      <c r="B25" s="13"/>
      <c r="C25" s="13"/>
      <c r="D25" s="13"/>
      <c r="E25" s="13"/>
      <c r="F25" s="13"/>
      <c r="G25" s="13"/>
    </row>
    <row r="26" spans="1:7" ht="12.75">
      <c r="A26" s="13"/>
      <c r="B26" s="13"/>
      <c r="C26" s="13"/>
      <c r="D26" s="13"/>
      <c r="E26" s="13"/>
      <c r="F26" s="13"/>
      <c r="G26" s="13"/>
    </row>
    <row r="27" spans="1:7" ht="12.75">
      <c r="A27" s="13"/>
      <c r="B27" s="13"/>
      <c r="C27" s="13"/>
      <c r="D27" s="13"/>
      <c r="E27" s="13"/>
      <c r="F27" s="13"/>
      <c r="G27" s="13"/>
    </row>
    <row r="28" spans="1:7" ht="12.75">
      <c r="A28" s="13"/>
      <c r="B28" s="13"/>
      <c r="C28" s="13"/>
      <c r="D28" s="13"/>
      <c r="E28" s="13"/>
      <c r="F28" s="13"/>
      <c r="G28" s="13"/>
    </row>
    <row r="29" spans="1:7" ht="12.75">
      <c r="A29" s="13"/>
      <c r="B29" s="13"/>
      <c r="C29" s="13"/>
      <c r="D29" s="13"/>
      <c r="E29" s="13"/>
      <c r="F29" s="13"/>
      <c r="G29" s="13"/>
    </row>
    <row r="30" spans="1:7" ht="12.75">
      <c r="A30" s="13"/>
      <c r="B30" s="13"/>
      <c r="C30" s="13"/>
      <c r="D30" s="13"/>
      <c r="E30" s="13"/>
      <c r="F30" s="13"/>
      <c r="G30" s="1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4" spans="1:7" ht="12.75">
      <c r="A34" s="13"/>
      <c r="B34" s="13"/>
      <c r="C34" s="13"/>
      <c r="D34" s="13"/>
      <c r="E34" s="13"/>
      <c r="F34" s="13"/>
      <c r="G34" s="13"/>
    </row>
    <row r="35" spans="1:7" ht="12.75">
      <c r="A35" s="13"/>
      <c r="B35" s="13"/>
      <c r="C35" s="13"/>
      <c r="D35" s="13"/>
      <c r="E35" s="13"/>
      <c r="F35" s="13"/>
      <c r="G35" s="13"/>
    </row>
    <row r="36" spans="1:7" ht="12.75">
      <c r="A36" s="13"/>
      <c r="B36" s="13"/>
      <c r="C36" s="13"/>
      <c r="D36" s="13"/>
      <c r="E36" s="13"/>
      <c r="F36" s="13"/>
      <c r="G36" s="13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  <row r="40" spans="1:7" ht="12.75">
      <c r="A40" s="13"/>
      <c r="B40" s="13"/>
      <c r="C40" s="13"/>
      <c r="D40" s="13"/>
      <c r="E40" s="13"/>
      <c r="F40" s="13"/>
      <c r="G40" s="13"/>
    </row>
    <row r="41" spans="1:7" ht="12.75">
      <c r="A41" s="13"/>
      <c r="B41" s="13"/>
      <c r="C41" s="13"/>
      <c r="D41" s="13"/>
      <c r="E41" s="13"/>
      <c r="F41" s="13"/>
      <c r="G41" s="13"/>
    </row>
    <row r="42" spans="1:7" ht="12.75">
      <c r="A42" s="13"/>
      <c r="B42" s="13"/>
      <c r="C42" s="13"/>
      <c r="D42" s="13"/>
      <c r="E42" s="13"/>
      <c r="F42" s="13"/>
      <c r="G42" s="13"/>
    </row>
    <row r="43" spans="1:7" ht="12.75">
      <c r="A43" s="13"/>
      <c r="B43" s="13"/>
      <c r="C43" s="13"/>
      <c r="D43" s="13"/>
      <c r="E43" s="13"/>
      <c r="F43" s="13"/>
      <c r="G43" s="13"/>
    </row>
    <row r="44" spans="1:7" ht="12.75">
      <c r="A44" s="13"/>
      <c r="B44" s="13"/>
      <c r="C44" s="13"/>
      <c r="D44" s="13"/>
      <c r="E44" s="13"/>
      <c r="F44" s="13"/>
      <c r="G44" s="13"/>
    </row>
    <row r="45" spans="1:7" ht="12.75">
      <c r="A45" s="13"/>
      <c r="B45" s="13"/>
      <c r="C45" s="13"/>
      <c r="D45" s="13"/>
      <c r="E45" s="13"/>
      <c r="F45" s="13"/>
      <c r="G45" s="13"/>
    </row>
    <row r="46" spans="1:7" ht="12.75">
      <c r="A46" s="13"/>
      <c r="B46" s="13"/>
      <c r="C46" s="13"/>
      <c r="D46" s="13"/>
      <c r="E46" s="13"/>
      <c r="F46" s="13"/>
      <c r="G46" s="13"/>
    </row>
    <row r="47" spans="1:7" ht="12.75">
      <c r="A47" s="13"/>
      <c r="B47" s="13"/>
      <c r="C47" s="13"/>
      <c r="D47" s="13"/>
      <c r="E47" s="13"/>
      <c r="F47" s="13"/>
      <c r="G47" s="13"/>
    </row>
    <row r="48" spans="1:7" ht="12.75">
      <c r="A48" s="13"/>
      <c r="B48" s="13"/>
      <c r="C48" s="13"/>
      <c r="D48" s="13"/>
      <c r="E48" s="13"/>
      <c r="F48" s="13"/>
      <c r="G48" s="13"/>
    </row>
    <row r="49" spans="1:7" ht="12.75">
      <c r="A49" s="13"/>
      <c r="B49" s="13"/>
      <c r="C49" s="13"/>
      <c r="D49" s="13"/>
      <c r="E49" s="13"/>
      <c r="F49" s="13"/>
      <c r="G49" s="13"/>
    </row>
    <row r="50" spans="1:7" ht="12.75">
      <c r="A50" s="13"/>
      <c r="B50" s="13"/>
      <c r="C50" s="13"/>
      <c r="D50" s="13"/>
      <c r="E50" s="13"/>
      <c r="F50" s="13"/>
      <c r="G50" s="13"/>
    </row>
    <row r="51" spans="1:7" ht="12.75">
      <c r="A51" s="13"/>
      <c r="B51" s="13"/>
      <c r="C51" s="13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7" ht="12.75">
      <c r="A53" s="13"/>
      <c r="B53" s="13"/>
      <c r="C53" s="13"/>
      <c r="D53" s="13"/>
      <c r="E53" s="13"/>
      <c r="F53" s="13"/>
      <c r="G53" s="13"/>
    </row>
    <row r="54" spans="1:7" ht="12.75">
      <c r="A54" s="13"/>
      <c r="B54" s="13"/>
      <c r="C54" s="13"/>
      <c r="D54" s="13"/>
      <c r="E54" s="13"/>
      <c r="F54" s="13"/>
      <c r="G54" s="13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</sheetData>
  <mergeCells count="1">
    <mergeCell ref="A19:G54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Picture.8" shapeId="16633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workbookViewId="0" topLeftCell="A1">
      <selection activeCell="A22" sqref="A22"/>
    </sheetView>
  </sheetViews>
  <sheetFormatPr defaultColWidth="9.140625" defaultRowHeight="12.75"/>
  <sheetData>
    <row r="1" ht="12.75">
      <c r="A1" s="7"/>
    </row>
    <row r="22" spans="1:11" ht="15.75">
      <c r="A22" s="4"/>
      <c r="B22" s="1" t="s">
        <v>0</v>
      </c>
      <c r="C22" s="1" t="s">
        <v>12</v>
      </c>
      <c r="D22" s="1" t="s">
        <v>13</v>
      </c>
      <c r="E22" s="1" t="s">
        <v>10</v>
      </c>
      <c r="F22" s="5" t="s">
        <v>14</v>
      </c>
      <c r="G22" s="1" t="s">
        <v>11</v>
      </c>
      <c r="H22" s="4"/>
      <c r="I22" s="4"/>
      <c r="J22" s="4"/>
      <c r="K22" s="4"/>
    </row>
    <row r="23" spans="1:3" ht="12.75">
      <c r="A23" s="2"/>
      <c r="B23" s="2"/>
      <c r="C23" s="2"/>
    </row>
    <row r="24" spans="1:7" ht="12.75">
      <c r="A24">
        <v>1</v>
      </c>
      <c r="B24" s="3">
        <f>A24*Data!$B$15/50</f>
        <v>31.83098861837907</v>
      </c>
      <c r="C24" s="2">
        <f>B24/Data!$B$16</f>
        <v>0.04</v>
      </c>
      <c r="D24">
        <f>-Data!$B$8/Data!$B$6</f>
        <v>-2</v>
      </c>
      <c r="E24">
        <f aca="true" t="shared" si="0" ref="E24:E87">20*LOG10(ABS(D24))</f>
        <v>6.020599913279624</v>
      </c>
      <c r="F24">
        <v>180</v>
      </c>
      <c r="G24">
        <f>D24*Data!$B$10</f>
        <v>-2</v>
      </c>
    </row>
    <row r="25" spans="1:7" ht="12.75">
      <c r="A25">
        <v>2</v>
      </c>
      <c r="B25" s="3">
        <f>A25*Data!$B$15/50</f>
        <v>63.66197723675814</v>
      </c>
      <c r="C25" s="2">
        <f>B25/Data!$B$16</f>
        <v>0.08</v>
      </c>
      <c r="D25">
        <f>-Data!$B$8/Data!$B$6</f>
        <v>-2</v>
      </c>
      <c r="E25">
        <f t="shared" si="0"/>
        <v>6.020599913279624</v>
      </c>
      <c r="F25">
        <v>180</v>
      </c>
      <c r="G25">
        <f>D25*Data!$B$10</f>
        <v>-2</v>
      </c>
    </row>
    <row r="26" spans="1:7" ht="12.75">
      <c r="A26">
        <v>3</v>
      </c>
      <c r="B26" s="3">
        <f>A26*Data!$B$15/50</f>
        <v>95.49296585513721</v>
      </c>
      <c r="C26" s="2">
        <f>B26/Data!$B$16</f>
        <v>0.12000000000000001</v>
      </c>
      <c r="D26">
        <f>-Data!$B$8/Data!$B$6</f>
        <v>-2</v>
      </c>
      <c r="E26">
        <f t="shared" si="0"/>
        <v>6.020599913279624</v>
      </c>
      <c r="F26">
        <v>180</v>
      </c>
      <c r="G26">
        <f>D26*Data!$B$10</f>
        <v>-2</v>
      </c>
    </row>
    <row r="27" spans="1:7" ht="12.75">
      <c r="A27">
        <v>4</v>
      </c>
      <c r="B27" s="3">
        <f>A27*Data!$B$15/50</f>
        <v>127.32395447351628</v>
      </c>
      <c r="C27" s="2">
        <f>B27/Data!$B$16</f>
        <v>0.16</v>
      </c>
      <c r="D27">
        <f>-Data!$B$8/Data!$B$6</f>
        <v>-2</v>
      </c>
      <c r="E27">
        <f t="shared" si="0"/>
        <v>6.020599913279624</v>
      </c>
      <c r="F27">
        <v>180</v>
      </c>
      <c r="G27">
        <f>D27*Data!$B$10</f>
        <v>-2</v>
      </c>
    </row>
    <row r="28" spans="1:7" ht="12.75">
      <c r="A28">
        <v>5</v>
      </c>
      <c r="B28" s="3">
        <f>A28*Data!$B$15/50</f>
        <v>159.15494309189535</v>
      </c>
      <c r="C28" s="2">
        <f>B28/Data!$B$16</f>
        <v>0.2</v>
      </c>
      <c r="D28">
        <f>-Data!$B$8/Data!$B$6</f>
        <v>-2</v>
      </c>
      <c r="E28">
        <f t="shared" si="0"/>
        <v>6.020599913279624</v>
      </c>
      <c r="F28">
        <v>180</v>
      </c>
      <c r="G28">
        <f>D28*Data!$B$10</f>
        <v>-2</v>
      </c>
    </row>
    <row r="29" spans="1:7" ht="12.75">
      <c r="A29">
        <v>6</v>
      </c>
      <c r="B29" s="3">
        <f>A29*Data!$B$15/50</f>
        <v>190.98593171027443</v>
      </c>
      <c r="C29" s="2">
        <f>B29/Data!$B$16</f>
        <v>0.24000000000000002</v>
      </c>
      <c r="D29">
        <f>-Data!$B$8/Data!$B$6</f>
        <v>-2</v>
      </c>
      <c r="E29">
        <f t="shared" si="0"/>
        <v>6.020599913279624</v>
      </c>
      <c r="F29">
        <v>180</v>
      </c>
      <c r="G29">
        <f>D29*Data!$B$10</f>
        <v>-2</v>
      </c>
    </row>
    <row r="30" spans="1:7" ht="12.75">
      <c r="A30">
        <v>7</v>
      </c>
      <c r="B30" s="3">
        <f>A30*Data!$B$15/50</f>
        <v>222.8169203286535</v>
      </c>
      <c r="C30" s="2">
        <f>B30/Data!$B$16</f>
        <v>0.28</v>
      </c>
      <c r="D30">
        <f>-Data!$B$8/Data!$B$6</f>
        <v>-2</v>
      </c>
      <c r="E30">
        <f t="shared" si="0"/>
        <v>6.020599913279624</v>
      </c>
      <c r="F30">
        <v>180</v>
      </c>
      <c r="G30">
        <f>D30*Data!$B$10</f>
        <v>-2</v>
      </c>
    </row>
    <row r="31" spans="1:7" ht="12.75">
      <c r="A31">
        <v>8</v>
      </c>
      <c r="B31" s="3">
        <f>A31*Data!$B$15/50</f>
        <v>254.64790894703256</v>
      </c>
      <c r="C31" s="2">
        <f>B31/Data!$B$16</f>
        <v>0.32</v>
      </c>
      <c r="D31">
        <f>-Data!$B$8/Data!$B$6</f>
        <v>-2</v>
      </c>
      <c r="E31">
        <f t="shared" si="0"/>
        <v>6.020599913279624</v>
      </c>
      <c r="F31">
        <v>180</v>
      </c>
      <c r="G31">
        <f>D31*Data!$B$10</f>
        <v>-2</v>
      </c>
    </row>
    <row r="32" spans="1:7" ht="12.75">
      <c r="A32">
        <v>9</v>
      </c>
      <c r="B32" s="3">
        <f>A32*Data!$B$15/50</f>
        <v>286.4788975654116</v>
      </c>
      <c r="C32" s="2">
        <f>B32/Data!$B$16</f>
        <v>0.36</v>
      </c>
      <c r="D32">
        <f>-Data!$B$8/Data!$B$6</f>
        <v>-2</v>
      </c>
      <c r="E32">
        <f t="shared" si="0"/>
        <v>6.020599913279624</v>
      </c>
      <c r="F32">
        <v>180</v>
      </c>
      <c r="G32">
        <f>D32*Data!$B$10</f>
        <v>-2</v>
      </c>
    </row>
    <row r="33" spans="1:7" ht="12.75">
      <c r="A33">
        <v>10</v>
      </c>
      <c r="B33" s="3">
        <f>A33*Data!$B$15/50</f>
        <v>318.3098861837907</v>
      </c>
      <c r="C33" s="2">
        <f>B33/Data!$B$16</f>
        <v>0.4</v>
      </c>
      <c r="D33">
        <f>-Data!$B$8/Data!$B$6</f>
        <v>-2</v>
      </c>
      <c r="E33">
        <f t="shared" si="0"/>
        <v>6.020599913279624</v>
      </c>
      <c r="F33">
        <v>180</v>
      </c>
      <c r="G33">
        <f>D33*Data!$B$10</f>
        <v>-2</v>
      </c>
    </row>
    <row r="34" spans="1:7" ht="12.75">
      <c r="A34">
        <v>11</v>
      </c>
      <c r="B34" s="3">
        <f>A34*Data!$B$15/50</f>
        <v>350.1408748021698</v>
      </c>
      <c r="C34" s="2">
        <f>B34/Data!$B$16</f>
        <v>0.44</v>
      </c>
      <c r="D34">
        <f>-Data!$B$8/Data!$B$6</f>
        <v>-2</v>
      </c>
      <c r="E34">
        <f t="shared" si="0"/>
        <v>6.020599913279624</v>
      </c>
      <c r="F34">
        <v>180</v>
      </c>
      <c r="G34">
        <f>D34*Data!$B$10</f>
        <v>-2</v>
      </c>
    </row>
    <row r="35" spans="1:7" ht="12.75">
      <c r="A35">
        <v>12</v>
      </c>
      <c r="B35" s="3">
        <f>A35*Data!$B$15/50</f>
        <v>381.97186342054886</v>
      </c>
      <c r="C35" s="2">
        <f>B35/Data!$B$16</f>
        <v>0.48000000000000004</v>
      </c>
      <c r="D35">
        <f>-Data!$B$8/Data!$B$6</f>
        <v>-2</v>
      </c>
      <c r="E35">
        <f t="shared" si="0"/>
        <v>6.020599913279624</v>
      </c>
      <c r="F35">
        <v>180</v>
      </c>
      <c r="G35">
        <f>D35*Data!$B$10</f>
        <v>-2</v>
      </c>
    </row>
    <row r="36" spans="1:7" ht="12.75">
      <c r="A36">
        <v>13</v>
      </c>
      <c r="B36" s="3">
        <f>A36*Data!$B$15/50</f>
        <v>413.8028520389279</v>
      </c>
      <c r="C36" s="2">
        <f>B36/Data!$B$16</f>
        <v>0.52</v>
      </c>
      <c r="D36">
        <f>-Data!$B$8/Data!$B$6</f>
        <v>-2</v>
      </c>
      <c r="E36">
        <f t="shared" si="0"/>
        <v>6.020599913279624</v>
      </c>
      <c r="F36">
        <v>180</v>
      </c>
      <c r="G36">
        <f>D36*Data!$B$10</f>
        <v>-2</v>
      </c>
    </row>
    <row r="37" spans="1:7" ht="12.75">
      <c r="A37">
        <v>14</v>
      </c>
      <c r="B37" s="3">
        <f>A37*Data!$B$15/50</f>
        <v>445.633840657307</v>
      </c>
      <c r="C37" s="2">
        <f>B37/Data!$B$16</f>
        <v>0.56</v>
      </c>
      <c r="D37">
        <f>-Data!$B$8/Data!$B$6</f>
        <v>-2</v>
      </c>
      <c r="E37">
        <f t="shared" si="0"/>
        <v>6.020599913279624</v>
      </c>
      <c r="F37">
        <v>180</v>
      </c>
      <c r="G37">
        <f>D37*Data!$B$10</f>
        <v>-2</v>
      </c>
    </row>
    <row r="38" spans="1:7" ht="12.75">
      <c r="A38">
        <v>15</v>
      </c>
      <c r="B38" s="3">
        <f>A38*Data!$B$15/50</f>
        <v>477.46482927568604</v>
      </c>
      <c r="C38" s="2">
        <f>B38/Data!$B$16</f>
        <v>0.6</v>
      </c>
      <c r="D38">
        <f>-Data!$B$8/Data!$B$6</f>
        <v>-2</v>
      </c>
      <c r="E38">
        <f t="shared" si="0"/>
        <v>6.020599913279624</v>
      </c>
      <c r="F38">
        <v>180</v>
      </c>
      <c r="G38">
        <f>D38*Data!$B$10</f>
        <v>-2</v>
      </c>
    </row>
    <row r="39" spans="1:7" ht="12.75">
      <c r="A39">
        <v>16</v>
      </c>
      <c r="B39" s="3">
        <f>A39*Data!$B$15/50</f>
        <v>509.2958178940651</v>
      </c>
      <c r="C39" s="2">
        <f>B39/Data!$B$16</f>
        <v>0.64</v>
      </c>
      <c r="D39">
        <f>-Data!$B$8/Data!$B$6</f>
        <v>-2</v>
      </c>
      <c r="E39">
        <f t="shared" si="0"/>
        <v>6.020599913279624</v>
      </c>
      <c r="F39">
        <v>180</v>
      </c>
      <c r="G39">
        <f>D39*Data!$B$10</f>
        <v>-2</v>
      </c>
    </row>
    <row r="40" spans="1:7" ht="12.75">
      <c r="A40">
        <v>17</v>
      </c>
      <c r="B40" s="3">
        <f>A40*Data!$B$15/50</f>
        <v>541.1268065124442</v>
      </c>
      <c r="C40" s="2">
        <f>B40/Data!$B$16</f>
        <v>0.68</v>
      </c>
      <c r="D40">
        <f>-Data!$B$8/Data!$B$6</f>
        <v>-2</v>
      </c>
      <c r="E40">
        <f t="shared" si="0"/>
        <v>6.020599913279624</v>
      </c>
      <c r="F40">
        <v>180</v>
      </c>
      <c r="G40">
        <f>D40*Data!$B$10</f>
        <v>-2</v>
      </c>
    </row>
    <row r="41" spans="1:7" ht="12.75">
      <c r="A41">
        <v>18</v>
      </c>
      <c r="B41" s="3">
        <f>A41*Data!$B$15/50</f>
        <v>572.9577951308232</v>
      </c>
      <c r="C41" s="2">
        <f>B41/Data!$B$16</f>
        <v>0.72</v>
      </c>
      <c r="D41">
        <f>-Data!$B$8/Data!$B$6</f>
        <v>-2</v>
      </c>
      <c r="E41">
        <f t="shared" si="0"/>
        <v>6.020599913279624</v>
      </c>
      <c r="F41">
        <v>180</v>
      </c>
      <c r="G41">
        <f>D41*Data!$B$10</f>
        <v>-2</v>
      </c>
    </row>
    <row r="42" spans="1:7" ht="12.75">
      <c r="A42">
        <v>19</v>
      </c>
      <c r="B42" s="3">
        <f>A42*Data!$B$15/50</f>
        <v>604.7887837492024</v>
      </c>
      <c r="C42" s="2">
        <f>B42/Data!$B$16</f>
        <v>0.76</v>
      </c>
      <c r="D42">
        <f>-Data!$B$8/Data!$B$6</f>
        <v>-2</v>
      </c>
      <c r="E42">
        <f t="shared" si="0"/>
        <v>6.020599913279624</v>
      </c>
      <c r="F42">
        <v>180</v>
      </c>
      <c r="G42">
        <f>D42*Data!$B$10</f>
        <v>-2</v>
      </c>
    </row>
    <row r="43" spans="1:7" ht="12.75">
      <c r="A43">
        <v>20</v>
      </c>
      <c r="B43" s="3">
        <f>A43*Data!$B$15/50</f>
        <v>636.6197723675814</v>
      </c>
      <c r="C43" s="2">
        <f>B43/Data!$B$16</f>
        <v>0.8</v>
      </c>
      <c r="D43">
        <f>-Data!$B$8/Data!$B$6</f>
        <v>-2</v>
      </c>
      <c r="E43">
        <f t="shared" si="0"/>
        <v>6.020599913279624</v>
      </c>
      <c r="F43">
        <v>180</v>
      </c>
      <c r="G43">
        <f>D43*Data!$B$10</f>
        <v>-2</v>
      </c>
    </row>
    <row r="44" spans="1:7" ht="12.75">
      <c r="A44">
        <v>21</v>
      </c>
      <c r="B44" s="3">
        <f>A44*Data!$B$15/50</f>
        <v>668.4507609859605</v>
      </c>
      <c r="C44" s="2">
        <f>B44/Data!$B$16</f>
        <v>0.8400000000000001</v>
      </c>
      <c r="D44">
        <f>-Data!$B$8/Data!$B$6</f>
        <v>-2</v>
      </c>
      <c r="E44">
        <f t="shared" si="0"/>
        <v>6.020599913279624</v>
      </c>
      <c r="F44">
        <v>180</v>
      </c>
      <c r="G44">
        <f>D44*Data!$B$10</f>
        <v>-2</v>
      </c>
    </row>
    <row r="45" spans="1:7" ht="12.75">
      <c r="A45">
        <v>22</v>
      </c>
      <c r="B45" s="3">
        <f>A45*Data!$B$15/50</f>
        <v>700.2817496043396</v>
      </c>
      <c r="C45" s="2">
        <f>B45/Data!$B$16</f>
        <v>0.88</v>
      </c>
      <c r="D45">
        <f>-Data!$B$8/Data!$B$6</f>
        <v>-2</v>
      </c>
      <c r="E45">
        <f t="shared" si="0"/>
        <v>6.020599913279624</v>
      </c>
      <c r="F45">
        <v>180</v>
      </c>
      <c r="G45">
        <f>D45*Data!$B$10</f>
        <v>-2</v>
      </c>
    </row>
    <row r="46" spans="1:7" ht="12.75">
      <c r="A46">
        <v>23</v>
      </c>
      <c r="B46" s="3">
        <f>A46*Data!$B$15/50</f>
        <v>732.1127382227186</v>
      </c>
      <c r="C46" s="2">
        <f>B46/Data!$B$16</f>
        <v>0.9199999999999999</v>
      </c>
      <c r="D46">
        <f>-Data!$B$8/Data!$B$6</f>
        <v>-2</v>
      </c>
      <c r="E46">
        <f t="shared" si="0"/>
        <v>6.020599913279624</v>
      </c>
      <c r="F46">
        <v>180</v>
      </c>
      <c r="G46">
        <f>D46*Data!$B$10</f>
        <v>-2</v>
      </c>
    </row>
    <row r="47" spans="1:7" ht="12.75">
      <c r="A47">
        <v>24</v>
      </c>
      <c r="B47" s="3">
        <f>A47*Data!$B$15/50</f>
        <v>763.9437268410977</v>
      </c>
      <c r="C47" s="2">
        <f>B47/Data!$B$16</f>
        <v>0.9600000000000001</v>
      </c>
      <c r="D47">
        <f>-Data!$B$8/Data!$B$6</f>
        <v>-2</v>
      </c>
      <c r="E47">
        <f t="shared" si="0"/>
        <v>6.020599913279624</v>
      </c>
      <c r="F47">
        <v>180</v>
      </c>
      <c r="G47">
        <f>D47*Data!$B$10</f>
        <v>-2</v>
      </c>
    </row>
    <row r="48" spans="1:7" ht="12.75">
      <c r="A48">
        <v>25</v>
      </c>
      <c r="B48" s="3">
        <f>A48*Data!$B$15/50</f>
        <v>795.7747154594767</v>
      </c>
      <c r="C48" s="2">
        <f>B48/Data!$B$16</f>
        <v>1</v>
      </c>
      <c r="D48">
        <f>-Data!$B$8/Data!$B$6</f>
        <v>-2</v>
      </c>
      <c r="E48">
        <f t="shared" si="0"/>
        <v>6.020599913279624</v>
      </c>
      <c r="F48">
        <v>180</v>
      </c>
      <c r="G48">
        <f>D48*Data!$B$10</f>
        <v>-2</v>
      </c>
    </row>
    <row r="49" spans="1:7" ht="12.75">
      <c r="A49">
        <v>26</v>
      </c>
      <c r="B49" s="3">
        <f>A49*Data!$B$15/50</f>
        <v>827.6057040778558</v>
      </c>
      <c r="C49" s="2">
        <f>B49/Data!$B$16</f>
        <v>1.04</v>
      </c>
      <c r="D49">
        <f>-Data!$B$8/Data!$B$6</f>
        <v>-2</v>
      </c>
      <c r="E49">
        <f t="shared" si="0"/>
        <v>6.020599913279624</v>
      </c>
      <c r="F49">
        <v>180</v>
      </c>
      <c r="G49">
        <f>D49*Data!$B$10</f>
        <v>-2</v>
      </c>
    </row>
    <row r="50" spans="1:7" ht="12.75">
      <c r="A50">
        <v>27</v>
      </c>
      <c r="B50" s="3">
        <f>A50*Data!$B$15/50</f>
        <v>859.4366926962348</v>
      </c>
      <c r="C50" s="2">
        <f>B50/Data!$B$16</f>
        <v>1.0799999999999998</v>
      </c>
      <c r="D50">
        <f>-Data!$B$8/Data!$B$6</f>
        <v>-2</v>
      </c>
      <c r="E50">
        <f t="shared" si="0"/>
        <v>6.020599913279624</v>
      </c>
      <c r="F50">
        <v>180</v>
      </c>
      <c r="G50">
        <f>D50*Data!$B$10</f>
        <v>-2</v>
      </c>
    </row>
    <row r="51" spans="1:7" ht="12.75">
      <c r="A51">
        <v>28</v>
      </c>
      <c r="B51" s="3">
        <f>A51*Data!$B$15/50</f>
        <v>891.267681314614</v>
      </c>
      <c r="C51" s="2">
        <f>B51/Data!$B$16</f>
        <v>1.12</v>
      </c>
      <c r="D51">
        <f>-Data!$B$8/Data!$B$6</f>
        <v>-2</v>
      </c>
      <c r="E51">
        <f t="shared" si="0"/>
        <v>6.020599913279624</v>
      </c>
      <c r="F51">
        <v>180</v>
      </c>
      <c r="G51">
        <f>D51*Data!$B$10</f>
        <v>-2</v>
      </c>
    </row>
    <row r="52" spans="1:7" ht="12.75">
      <c r="A52">
        <v>29</v>
      </c>
      <c r="B52" s="3">
        <f>A52*Data!$B$15/50</f>
        <v>923.0986699329931</v>
      </c>
      <c r="C52" s="2">
        <f>B52/Data!$B$16</f>
        <v>1.1600000000000001</v>
      </c>
      <c r="D52">
        <f>-Data!$B$8/Data!$B$6</f>
        <v>-2</v>
      </c>
      <c r="E52">
        <f t="shared" si="0"/>
        <v>6.020599913279624</v>
      </c>
      <c r="F52">
        <v>180</v>
      </c>
      <c r="G52">
        <f>D52*Data!$B$10</f>
        <v>-2</v>
      </c>
    </row>
    <row r="53" spans="1:7" ht="12.75">
      <c r="A53">
        <v>30</v>
      </c>
      <c r="B53" s="3">
        <f>A53*Data!$B$15/50</f>
        <v>954.9296585513721</v>
      </c>
      <c r="C53" s="2">
        <f>B53/Data!$B$16</f>
        <v>1.2</v>
      </c>
      <c r="D53">
        <f>-Data!$B$8/Data!$B$6</f>
        <v>-2</v>
      </c>
      <c r="E53">
        <f t="shared" si="0"/>
        <v>6.020599913279624</v>
      </c>
      <c r="F53">
        <v>180</v>
      </c>
      <c r="G53">
        <f>D53*Data!$B$10</f>
        <v>-2</v>
      </c>
    </row>
    <row r="54" spans="1:7" ht="12.75">
      <c r="A54">
        <v>31</v>
      </c>
      <c r="B54" s="3">
        <f>A54*Data!$B$15/50</f>
        <v>986.7606471697512</v>
      </c>
      <c r="C54" s="2">
        <f>B54/Data!$B$16</f>
        <v>1.24</v>
      </c>
      <c r="D54">
        <f>-Data!$B$8/Data!$B$6</f>
        <v>-2</v>
      </c>
      <c r="E54">
        <f t="shared" si="0"/>
        <v>6.020599913279624</v>
      </c>
      <c r="F54">
        <v>180</v>
      </c>
      <c r="G54">
        <f>D54*Data!$B$10</f>
        <v>-2</v>
      </c>
    </row>
    <row r="55" spans="1:7" ht="12.75">
      <c r="A55">
        <v>32</v>
      </c>
      <c r="B55" s="3">
        <f>A55*Data!$B$15/50</f>
        <v>1018.5916357881302</v>
      </c>
      <c r="C55" s="2">
        <f>B55/Data!$B$16</f>
        <v>1.28</v>
      </c>
      <c r="D55">
        <f>-Data!$B$8/Data!$B$6</f>
        <v>-2</v>
      </c>
      <c r="E55">
        <f t="shared" si="0"/>
        <v>6.020599913279624</v>
      </c>
      <c r="F55">
        <v>180</v>
      </c>
      <c r="G55">
        <f>D55*Data!$B$10</f>
        <v>-2</v>
      </c>
    </row>
    <row r="56" spans="1:7" ht="12.75">
      <c r="A56">
        <v>33</v>
      </c>
      <c r="B56" s="3">
        <f>A56*Data!$B$15/50</f>
        <v>1050.4226244065094</v>
      </c>
      <c r="C56" s="2">
        <f>B56/Data!$B$16</f>
        <v>1.32</v>
      </c>
      <c r="D56">
        <f>-Data!$B$8/Data!$B$6</f>
        <v>-2</v>
      </c>
      <c r="E56">
        <f t="shared" si="0"/>
        <v>6.020599913279624</v>
      </c>
      <c r="F56">
        <v>180</v>
      </c>
      <c r="G56">
        <f>D56*Data!$B$10</f>
        <v>-2</v>
      </c>
    </row>
    <row r="57" spans="1:7" ht="12.75">
      <c r="A57">
        <v>34</v>
      </c>
      <c r="B57" s="3">
        <f>A57*Data!$B$15/50</f>
        <v>1082.2536130248884</v>
      </c>
      <c r="C57" s="2">
        <f>B57/Data!$B$16</f>
        <v>1.36</v>
      </c>
      <c r="D57">
        <f>-Data!$B$8/Data!$B$6</f>
        <v>-2</v>
      </c>
      <c r="E57">
        <f t="shared" si="0"/>
        <v>6.020599913279624</v>
      </c>
      <c r="F57">
        <v>180</v>
      </c>
      <c r="G57">
        <f>D57*Data!$B$10</f>
        <v>-2</v>
      </c>
    </row>
    <row r="58" spans="1:7" ht="12.75">
      <c r="A58">
        <v>35</v>
      </c>
      <c r="B58" s="3">
        <f>A58*Data!$B$15/50</f>
        <v>1114.0846016432674</v>
      </c>
      <c r="C58" s="2">
        <f>B58/Data!$B$16</f>
        <v>1.4</v>
      </c>
      <c r="D58">
        <f>-Data!$B$8/Data!$B$6</f>
        <v>-2</v>
      </c>
      <c r="E58">
        <f t="shared" si="0"/>
        <v>6.020599913279624</v>
      </c>
      <c r="F58">
        <v>180</v>
      </c>
      <c r="G58">
        <f>D58*Data!$B$10</f>
        <v>-2</v>
      </c>
    </row>
    <row r="59" spans="1:7" ht="12.75">
      <c r="A59">
        <v>36</v>
      </c>
      <c r="B59" s="3">
        <f>A59*Data!$B$15/50</f>
        <v>1145.9155902616465</v>
      </c>
      <c r="C59" s="2">
        <f>B59/Data!$B$16</f>
        <v>1.44</v>
      </c>
      <c r="D59">
        <f>-Data!$B$8/Data!$B$6</f>
        <v>-2</v>
      </c>
      <c r="E59">
        <f t="shared" si="0"/>
        <v>6.020599913279624</v>
      </c>
      <c r="F59">
        <v>180</v>
      </c>
      <c r="G59">
        <f>D59*Data!$B$10</f>
        <v>-2</v>
      </c>
    </row>
    <row r="60" spans="1:7" ht="12.75">
      <c r="A60">
        <v>37</v>
      </c>
      <c r="B60" s="3">
        <f>A60*Data!$B$15/50</f>
        <v>1177.7465788800257</v>
      </c>
      <c r="C60" s="2">
        <f>B60/Data!$B$16</f>
        <v>1.4800000000000002</v>
      </c>
      <c r="D60">
        <f>-Data!$B$8/Data!$B$6</f>
        <v>-2</v>
      </c>
      <c r="E60">
        <f t="shared" si="0"/>
        <v>6.020599913279624</v>
      </c>
      <c r="F60">
        <v>180</v>
      </c>
      <c r="G60">
        <f>D60*Data!$B$10</f>
        <v>-2</v>
      </c>
    </row>
    <row r="61" spans="1:7" ht="12.75">
      <c r="A61">
        <v>38</v>
      </c>
      <c r="B61" s="3">
        <f>A61*Data!$B$15/50</f>
        <v>1209.5775674984047</v>
      </c>
      <c r="C61" s="2">
        <f>B61/Data!$B$16</f>
        <v>1.52</v>
      </c>
      <c r="D61">
        <f>-Data!$B$8/Data!$B$6</f>
        <v>-2</v>
      </c>
      <c r="E61">
        <f t="shared" si="0"/>
        <v>6.020599913279624</v>
      </c>
      <c r="F61">
        <v>180</v>
      </c>
      <c r="G61">
        <f>D61*Data!$B$10</f>
        <v>-2</v>
      </c>
    </row>
    <row r="62" spans="1:7" ht="12.75">
      <c r="A62">
        <v>39</v>
      </c>
      <c r="B62" s="3">
        <f>A62*Data!$B$15/50</f>
        <v>1241.4085561167838</v>
      </c>
      <c r="C62" s="2">
        <f>B62/Data!$B$16</f>
        <v>1.56</v>
      </c>
      <c r="D62">
        <f>-Data!$B$8/Data!$B$6</f>
        <v>-2</v>
      </c>
      <c r="E62">
        <f t="shared" si="0"/>
        <v>6.020599913279624</v>
      </c>
      <c r="F62">
        <v>180</v>
      </c>
      <c r="G62">
        <f>D62*Data!$B$10</f>
        <v>-2</v>
      </c>
    </row>
    <row r="63" spans="1:7" ht="12.75">
      <c r="A63">
        <v>40</v>
      </c>
      <c r="B63" s="3">
        <f>A63*Data!$B$15/50</f>
        <v>1273.2395447351628</v>
      </c>
      <c r="C63" s="2">
        <f>B63/Data!$B$16</f>
        <v>1.6</v>
      </c>
      <c r="D63">
        <f>-Data!$B$8/Data!$B$6</f>
        <v>-2</v>
      </c>
      <c r="E63">
        <f t="shared" si="0"/>
        <v>6.020599913279624</v>
      </c>
      <c r="F63">
        <v>180</v>
      </c>
      <c r="G63">
        <f>D63*Data!$B$10</f>
        <v>-2</v>
      </c>
    </row>
    <row r="64" spans="1:7" ht="12.75">
      <c r="A64">
        <v>41</v>
      </c>
      <c r="B64" s="3">
        <f>A64*Data!$B$15/50</f>
        <v>1305.0705333535418</v>
      </c>
      <c r="C64" s="2">
        <f>B64/Data!$B$16</f>
        <v>1.64</v>
      </c>
      <c r="D64">
        <f>-Data!$B$8/Data!$B$6</f>
        <v>-2</v>
      </c>
      <c r="E64">
        <f t="shared" si="0"/>
        <v>6.020599913279624</v>
      </c>
      <c r="F64">
        <v>180</v>
      </c>
      <c r="G64">
        <f>D64*Data!$B$10</f>
        <v>-2</v>
      </c>
    </row>
    <row r="65" spans="1:7" ht="12.75">
      <c r="A65">
        <v>42</v>
      </c>
      <c r="B65" s="3">
        <f>A65*Data!$B$15/50</f>
        <v>1336.901521971921</v>
      </c>
      <c r="C65" s="2">
        <f>B65/Data!$B$16</f>
        <v>1.6800000000000002</v>
      </c>
      <c r="D65">
        <f>-Data!$B$8/Data!$B$6</f>
        <v>-2</v>
      </c>
      <c r="E65">
        <f t="shared" si="0"/>
        <v>6.020599913279624</v>
      </c>
      <c r="F65">
        <v>180</v>
      </c>
      <c r="G65">
        <f>D65*Data!$B$10</f>
        <v>-2</v>
      </c>
    </row>
    <row r="66" spans="1:7" ht="12.75">
      <c r="A66">
        <v>43</v>
      </c>
      <c r="B66" s="3">
        <f>A66*Data!$B$15/50</f>
        <v>1368.7325105903</v>
      </c>
      <c r="C66" s="2">
        <f>B66/Data!$B$16</f>
        <v>1.7200000000000002</v>
      </c>
      <c r="D66">
        <f>-Data!$B$8/Data!$B$6</f>
        <v>-2</v>
      </c>
      <c r="E66">
        <f t="shared" si="0"/>
        <v>6.020599913279624</v>
      </c>
      <c r="F66">
        <v>180</v>
      </c>
      <c r="G66">
        <f>D66*Data!$B$10</f>
        <v>-2</v>
      </c>
    </row>
    <row r="67" spans="1:7" ht="12.75">
      <c r="A67">
        <v>44</v>
      </c>
      <c r="B67" s="3">
        <f>A67*Data!$B$15/50</f>
        <v>1400.563499208679</v>
      </c>
      <c r="C67" s="2">
        <f>B67/Data!$B$16</f>
        <v>1.76</v>
      </c>
      <c r="D67">
        <f>-Data!$B$8/Data!$B$6</f>
        <v>-2</v>
      </c>
      <c r="E67">
        <f t="shared" si="0"/>
        <v>6.020599913279624</v>
      </c>
      <c r="F67">
        <v>180</v>
      </c>
      <c r="G67">
        <f>D67*Data!$B$10</f>
        <v>-2</v>
      </c>
    </row>
    <row r="68" spans="1:7" ht="12.75">
      <c r="A68">
        <v>45</v>
      </c>
      <c r="B68" s="3">
        <f>A68*Data!$B$15/50</f>
        <v>1432.3944878270581</v>
      </c>
      <c r="C68" s="2">
        <f>B68/Data!$B$16</f>
        <v>1.8</v>
      </c>
      <c r="D68">
        <f>-Data!$B$8/Data!$B$6</f>
        <v>-2</v>
      </c>
      <c r="E68">
        <f t="shared" si="0"/>
        <v>6.020599913279624</v>
      </c>
      <c r="F68">
        <v>180</v>
      </c>
      <c r="G68">
        <f>D68*Data!$B$10</f>
        <v>-2</v>
      </c>
    </row>
    <row r="69" spans="1:7" ht="12.75">
      <c r="A69">
        <v>46</v>
      </c>
      <c r="B69" s="3">
        <f>A69*Data!$B$15/50</f>
        <v>1464.2254764454372</v>
      </c>
      <c r="C69" s="2">
        <f>B69/Data!$B$16</f>
        <v>1.8399999999999999</v>
      </c>
      <c r="D69">
        <f>-Data!$B$8/Data!$B$6</f>
        <v>-2</v>
      </c>
      <c r="E69">
        <f t="shared" si="0"/>
        <v>6.020599913279624</v>
      </c>
      <c r="F69">
        <v>180</v>
      </c>
      <c r="G69">
        <f>D69*Data!$B$10</f>
        <v>-2</v>
      </c>
    </row>
    <row r="70" spans="1:7" ht="12.75">
      <c r="A70">
        <v>47</v>
      </c>
      <c r="B70" s="3">
        <f>A70*Data!$B$15/50</f>
        <v>1496.0564650638162</v>
      </c>
      <c r="C70" s="2">
        <f>B70/Data!$B$16</f>
        <v>1.88</v>
      </c>
      <c r="D70">
        <f>-Data!$B$8/Data!$B$6</f>
        <v>-2</v>
      </c>
      <c r="E70">
        <f t="shared" si="0"/>
        <v>6.020599913279624</v>
      </c>
      <c r="F70">
        <v>180</v>
      </c>
      <c r="G70">
        <f>D70*Data!$B$10</f>
        <v>-2</v>
      </c>
    </row>
    <row r="71" spans="1:7" ht="12.75">
      <c r="A71">
        <v>48</v>
      </c>
      <c r="B71" s="3">
        <f>A71*Data!$B$15/50</f>
        <v>1527.8874536821954</v>
      </c>
      <c r="C71" s="2">
        <f>B71/Data!$B$16</f>
        <v>1.9200000000000002</v>
      </c>
      <c r="D71">
        <f>-Data!$B$8/Data!$B$6</f>
        <v>-2</v>
      </c>
      <c r="E71">
        <f t="shared" si="0"/>
        <v>6.020599913279624</v>
      </c>
      <c r="F71">
        <v>180</v>
      </c>
      <c r="G71">
        <f>D71*Data!$B$10</f>
        <v>-2</v>
      </c>
    </row>
    <row r="72" spans="1:7" ht="12.75">
      <c r="A72">
        <v>49</v>
      </c>
      <c r="B72" s="3">
        <f>A72*Data!$B$15/50</f>
        <v>1559.7184423005745</v>
      </c>
      <c r="C72" s="2">
        <f>B72/Data!$B$16</f>
        <v>1.96</v>
      </c>
      <c r="D72">
        <f>-Data!$B$8/Data!$B$6</f>
        <v>-2</v>
      </c>
      <c r="E72">
        <f t="shared" si="0"/>
        <v>6.020599913279624</v>
      </c>
      <c r="F72">
        <v>180</v>
      </c>
      <c r="G72">
        <f>D72*Data!$B$10</f>
        <v>-2</v>
      </c>
    </row>
    <row r="73" spans="1:7" ht="12.75">
      <c r="A73">
        <v>50</v>
      </c>
      <c r="B73" s="3">
        <f>A73*Data!$B$15/50</f>
        <v>1591.5494309189535</v>
      </c>
      <c r="C73" s="2">
        <f>B73/Data!$B$16</f>
        <v>2</v>
      </c>
      <c r="D73">
        <f>-Data!$B$8/Data!$B$6</f>
        <v>-2</v>
      </c>
      <c r="E73">
        <f t="shared" si="0"/>
        <v>6.020599913279624</v>
      </c>
      <c r="F73">
        <v>180</v>
      </c>
      <c r="G73">
        <f>D73*Data!$B$10</f>
        <v>-2</v>
      </c>
    </row>
    <row r="74" spans="1:7" ht="12.75">
      <c r="A74">
        <v>51</v>
      </c>
      <c r="B74" s="3">
        <f>(A74-50)*9*Data!$B$15/50+Data!$B$15</f>
        <v>1878.0283284843651</v>
      </c>
      <c r="C74" s="2">
        <f>B74/Data!$B$16</f>
        <v>2.36</v>
      </c>
      <c r="D74">
        <f>-Data!$B$8/Data!$B$6</f>
        <v>-2</v>
      </c>
      <c r="E74">
        <f t="shared" si="0"/>
        <v>6.020599913279624</v>
      </c>
      <c r="F74">
        <v>180</v>
      </c>
      <c r="G74">
        <f>D74*Data!$B$10</f>
        <v>-2</v>
      </c>
    </row>
    <row r="75" spans="1:7" ht="12.75">
      <c r="A75">
        <v>52</v>
      </c>
      <c r="B75" s="3">
        <f>(A75-50)*9*Data!$B$15/50+Data!$B$15</f>
        <v>2164.507226049777</v>
      </c>
      <c r="C75" s="2">
        <f>B75/Data!$B$16</f>
        <v>2.72</v>
      </c>
      <c r="D75">
        <f>-Data!$B$8/Data!$B$6</f>
        <v>-2</v>
      </c>
      <c r="E75">
        <f t="shared" si="0"/>
        <v>6.020599913279624</v>
      </c>
      <c r="F75">
        <v>180</v>
      </c>
      <c r="G75">
        <f>D75*Data!$B$10</f>
        <v>-2</v>
      </c>
    </row>
    <row r="76" spans="1:7" ht="12.75">
      <c r="A76">
        <v>53</v>
      </c>
      <c r="B76" s="3">
        <f>(A76-50)*9*Data!$B$15/50+Data!$B$15</f>
        <v>2450.9861236151883</v>
      </c>
      <c r="C76" s="2">
        <f>B76/Data!$B$16</f>
        <v>3.08</v>
      </c>
      <c r="D76">
        <f>-Data!$B$8/Data!$B$6</f>
        <v>-2</v>
      </c>
      <c r="E76">
        <f t="shared" si="0"/>
        <v>6.020599913279624</v>
      </c>
      <c r="F76">
        <v>180</v>
      </c>
      <c r="G76">
        <f>D76*Data!$B$10</f>
        <v>-2</v>
      </c>
    </row>
    <row r="77" spans="1:7" ht="12.75">
      <c r="A77">
        <v>54</v>
      </c>
      <c r="B77" s="3">
        <f>(A77-50)*9*Data!$B$15/50+Data!$B$15</f>
        <v>2737.4650211806</v>
      </c>
      <c r="C77" s="2">
        <f>B77/Data!$B$16</f>
        <v>3.4400000000000004</v>
      </c>
      <c r="D77">
        <f>-Data!$B$8/Data!$B$6</f>
        <v>-2</v>
      </c>
      <c r="E77">
        <f t="shared" si="0"/>
        <v>6.020599913279624</v>
      </c>
      <c r="F77">
        <v>180</v>
      </c>
      <c r="G77">
        <f>D77*Data!$B$10</f>
        <v>-2</v>
      </c>
    </row>
    <row r="78" spans="1:7" ht="12.75">
      <c r="A78">
        <v>55</v>
      </c>
      <c r="B78" s="3">
        <f>(A78-50)*9*Data!$B$15/50+Data!$B$15</f>
        <v>3023.9439187460116</v>
      </c>
      <c r="C78" s="2">
        <f>B78/Data!$B$16</f>
        <v>3.8</v>
      </c>
      <c r="D78">
        <f>-Data!$B$8/Data!$B$6</f>
        <v>-2</v>
      </c>
      <c r="E78">
        <f t="shared" si="0"/>
        <v>6.020599913279624</v>
      </c>
      <c r="F78">
        <v>180</v>
      </c>
      <c r="G78">
        <f>D78*Data!$B$10</f>
        <v>-2</v>
      </c>
    </row>
    <row r="79" spans="1:7" ht="12.75">
      <c r="A79">
        <v>56</v>
      </c>
      <c r="B79" s="3">
        <f>(A79-50)*9*Data!$B$15/50+Data!$B$15</f>
        <v>3310.422816311423</v>
      </c>
      <c r="C79" s="2">
        <f>B79/Data!$B$16</f>
        <v>4.16</v>
      </c>
      <c r="D79">
        <f>-Data!$B$8/Data!$B$6</f>
        <v>-2</v>
      </c>
      <c r="E79">
        <f t="shared" si="0"/>
        <v>6.020599913279624</v>
      </c>
      <c r="F79">
        <v>180</v>
      </c>
      <c r="G79">
        <f>D79*Data!$B$10</f>
        <v>-2</v>
      </c>
    </row>
    <row r="80" spans="1:7" ht="12.75">
      <c r="A80">
        <v>57</v>
      </c>
      <c r="B80" s="3">
        <f>(A80-50)*9*Data!$B$15/50+Data!$B$15</f>
        <v>3596.901713876835</v>
      </c>
      <c r="C80" s="2">
        <f>B80/Data!$B$16</f>
        <v>4.5200000000000005</v>
      </c>
      <c r="D80">
        <f>-Data!$B$8/Data!$B$6</f>
        <v>-2</v>
      </c>
      <c r="E80">
        <f t="shared" si="0"/>
        <v>6.020599913279624</v>
      </c>
      <c r="F80">
        <v>180</v>
      </c>
      <c r="G80">
        <f>D80*Data!$B$10</f>
        <v>-2</v>
      </c>
    </row>
    <row r="81" spans="1:7" ht="12.75">
      <c r="A81">
        <v>58</v>
      </c>
      <c r="B81" s="3">
        <f>(A81-50)*9*Data!$B$15/50+Data!$B$15</f>
        <v>3883.3806114422464</v>
      </c>
      <c r="C81" s="2">
        <f>B81/Data!$B$16</f>
        <v>4.88</v>
      </c>
      <c r="D81">
        <f>-Data!$B$8/Data!$B$6</f>
        <v>-2</v>
      </c>
      <c r="E81">
        <f t="shared" si="0"/>
        <v>6.020599913279624</v>
      </c>
      <c r="F81">
        <v>180</v>
      </c>
      <c r="G81">
        <f>D81*Data!$B$10</f>
        <v>-2</v>
      </c>
    </row>
    <row r="82" spans="1:7" ht="12.75">
      <c r="A82">
        <v>59</v>
      </c>
      <c r="B82" s="3">
        <f>(A82-50)*9*Data!$B$15/50+Data!$B$15</f>
        <v>4169.859509007658</v>
      </c>
      <c r="C82" s="2">
        <f>B82/Data!$B$16</f>
        <v>5.239999999999999</v>
      </c>
      <c r="D82">
        <f>-Data!$B$8/Data!$B$6</f>
        <v>-2</v>
      </c>
      <c r="E82">
        <f t="shared" si="0"/>
        <v>6.020599913279624</v>
      </c>
      <c r="F82">
        <v>180</v>
      </c>
      <c r="G82">
        <f>D82*Data!$B$10</f>
        <v>-2</v>
      </c>
    </row>
    <row r="83" spans="1:7" ht="12.75">
      <c r="A83">
        <v>60</v>
      </c>
      <c r="B83" s="3">
        <f>(A83-50)*9*Data!$B$15/50+Data!$B$15</f>
        <v>4456.33840657307</v>
      </c>
      <c r="C83" s="2">
        <f>B83/Data!$B$16</f>
        <v>5.6</v>
      </c>
      <c r="D83">
        <f>-Data!$B$8/Data!$B$6</f>
        <v>-2</v>
      </c>
      <c r="E83">
        <f t="shared" si="0"/>
        <v>6.020599913279624</v>
      </c>
      <c r="F83">
        <v>180</v>
      </c>
      <c r="G83">
        <f>D83*Data!$B$10</f>
        <v>-2</v>
      </c>
    </row>
    <row r="84" spans="1:7" ht="12.75">
      <c r="A84">
        <v>61</v>
      </c>
      <c r="B84" s="3">
        <f>(A84-50)*9*Data!$B$15/50+Data!$B$15</f>
        <v>4742.817304138482</v>
      </c>
      <c r="C84" s="2">
        <f>B84/Data!$B$16</f>
        <v>5.96</v>
      </c>
      <c r="D84">
        <f>-Data!$B$8/Data!$B$6</f>
        <v>-2</v>
      </c>
      <c r="E84">
        <f t="shared" si="0"/>
        <v>6.020599913279624</v>
      </c>
      <c r="F84">
        <v>180</v>
      </c>
      <c r="G84">
        <f>D84*Data!$B$10</f>
        <v>-2</v>
      </c>
    </row>
    <row r="85" spans="1:7" ht="12.75">
      <c r="A85">
        <v>62</v>
      </c>
      <c r="B85" s="3">
        <f>(A85-50)*9*Data!$B$15/50+Data!$B$15</f>
        <v>5029.296201703893</v>
      </c>
      <c r="C85" s="2">
        <f>B85/Data!$B$16</f>
        <v>6.319999999999999</v>
      </c>
      <c r="D85">
        <f>-Data!$B$8/Data!$B$6</f>
        <v>-2</v>
      </c>
      <c r="E85">
        <f t="shared" si="0"/>
        <v>6.020599913279624</v>
      </c>
      <c r="F85">
        <v>180</v>
      </c>
      <c r="G85">
        <f>D85*Data!$B$10</f>
        <v>-2</v>
      </c>
    </row>
    <row r="86" spans="1:7" ht="12.75">
      <c r="A86">
        <v>63</v>
      </c>
      <c r="B86" s="3">
        <f>(A86-50)*9*Data!$B$15/50+Data!$B$15</f>
        <v>5315.7750992693045</v>
      </c>
      <c r="C86" s="2">
        <f>B86/Data!$B$16</f>
        <v>6.68</v>
      </c>
      <c r="D86">
        <f>-Data!$B$8/Data!$B$6</f>
        <v>-2</v>
      </c>
      <c r="E86">
        <f t="shared" si="0"/>
        <v>6.020599913279624</v>
      </c>
      <c r="F86">
        <v>180</v>
      </c>
      <c r="G86">
        <f>D86*Data!$B$10</f>
        <v>-2</v>
      </c>
    </row>
    <row r="87" spans="1:7" ht="12.75">
      <c r="A87">
        <v>64</v>
      </c>
      <c r="B87" s="3">
        <f>(A87-50)*9*Data!$B$15/50+Data!$B$15</f>
        <v>5602.253996834716</v>
      </c>
      <c r="C87" s="2">
        <f>B87/Data!$B$16</f>
        <v>7.04</v>
      </c>
      <c r="D87">
        <f>-Data!$B$8/Data!$B$6</f>
        <v>-2</v>
      </c>
      <c r="E87">
        <f t="shared" si="0"/>
        <v>6.020599913279624</v>
      </c>
      <c r="F87">
        <v>180</v>
      </c>
      <c r="G87">
        <f>D87*Data!$B$10</f>
        <v>-2</v>
      </c>
    </row>
    <row r="88" spans="1:7" ht="12.75">
      <c r="A88">
        <v>65</v>
      </c>
      <c r="B88" s="3">
        <f>(A88-50)*9*Data!$B$15/50+Data!$B$15</f>
        <v>5888.732894400128</v>
      </c>
      <c r="C88" s="2">
        <f>B88/Data!$B$16</f>
        <v>7.4</v>
      </c>
      <c r="D88">
        <f>-Data!$B$8/Data!$B$6</f>
        <v>-2</v>
      </c>
      <c r="E88">
        <f aca="true" t="shared" si="1" ref="E88:E151">20*LOG10(ABS(D88))</f>
        <v>6.020599913279624</v>
      </c>
      <c r="F88">
        <v>180</v>
      </c>
      <c r="G88">
        <f>D88*Data!$B$10</f>
        <v>-2</v>
      </c>
    </row>
    <row r="89" spans="1:7" ht="12.75">
      <c r="A89">
        <v>66</v>
      </c>
      <c r="B89" s="3">
        <f>(A89-50)*9*Data!$B$15/50+Data!$B$15</f>
        <v>6175.211791965539</v>
      </c>
      <c r="C89" s="2">
        <f>B89/Data!$B$16</f>
        <v>7.76</v>
      </c>
      <c r="D89">
        <f>-Data!$B$8/Data!$B$6</f>
        <v>-2</v>
      </c>
      <c r="E89">
        <f t="shared" si="1"/>
        <v>6.020599913279624</v>
      </c>
      <c r="F89">
        <v>180</v>
      </c>
      <c r="G89">
        <f>D89*Data!$B$10</f>
        <v>-2</v>
      </c>
    </row>
    <row r="90" spans="1:7" ht="12.75">
      <c r="A90">
        <v>67</v>
      </c>
      <c r="B90" s="3">
        <f>(A90-50)*9*Data!$B$15/50+Data!$B$15</f>
        <v>6461.690689530951</v>
      </c>
      <c r="C90" s="2">
        <f>B90/Data!$B$16</f>
        <v>8.120000000000001</v>
      </c>
      <c r="D90">
        <f>-Data!$B$8/Data!$B$6</f>
        <v>-2</v>
      </c>
      <c r="E90">
        <f t="shared" si="1"/>
        <v>6.020599913279624</v>
      </c>
      <c r="F90">
        <v>180</v>
      </c>
      <c r="G90">
        <f>D90*Data!$B$10</f>
        <v>-2</v>
      </c>
    </row>
    <row r="91" spans="1:7" ht="12.75">
      <c r="A91">
        <v>68</v>
      </c>
      <c r="B91" s="3">
        <f>(A91-50)*9*Data!$B$15/50+Data!$B$15</f>
        <v>6748.169587096363</v>
      </c>
      <c r="C91" s="2">
        <f>B91/Data!$B$16</f>
        <v>8.48</v>
      </c>
      <c r="D91">
        <f>-Data!$B$8/Data!$B$6</f>
        <v>-2</v>
      </c>
      <c r="E91">
        <f t="shared" si="1"/>
        <v>6.020599913279624</v>
      </c>
      <c r="F91">
        <v>180</v>
      </c>
      <c r="G91">
        <f>D91*Data!$B$10</f>
        <v>-2</v>
      </c>
    </row>
    <row r="92" spans="1:7" ht="12.75">
      <c r="A92">
        <v>69</v>
      </c>
      <c r="B92" s="3">
        <f>(A92-50)*9*Data!$B$15/50+Data!$B$15</f>
        <v>7034.648484661774</v>
      </c>
      <c r="C92" s="2">
        <f>B92/Data!$B$16</f>
        <v>8.84</v>
      </c>
      <c r="D92">
        <f>-Data!$B$8/Data!$B$6</f>
        <v>-2</v>
      </c>
      <c r="E92">
        <f t="shared" si="1"/>
        <v>6.020599913279624</v>
      </c>
      <c r="F92">
        <v>180</v>
      </c>
      <c r="G92">
        <f>D92*Data!$B$10</f>
        <v>-2</v>
      </c>
    </row>
    <row r="93" spans="1:7" ht="12.75">
      <c r="A93">
        <v>70</v>
      </c>
      <c r="B93" s="3">
        <f>(A93-50)*9*Data!$B$15/50+Data!$B$15</f>
        <v>7321.127382227186</v>
      </c>
      <c r="C93" s="2">
        <f>B93/Data!$B$16</f>
        <v>9.2</v>
      </c>
      <c r="D93">
        <f>-Data!$B$8/Data!$B$6</f>
        <v>-2</v>
      </c>
      <c r="E93">
        <f t="shared" si="1"/>
        <v>6.020599913279624</v>
      </c>
      <c r="F93">
        <v>180</v>
      </c>
      <c r="G93">
        <f>D93*Data!$B$10</f>
        <v>-2</v>
      </c>
    </row>
    <row r="94" spans="1:7" ht="12.75">
      <c r="A94">
        <v>71</v>
      </c>
      <c r="B94" s="3">
        <f>(A94-50)*9*Data!$B$15/50+Data!$B$15</f>
        <v>7607.606279792597</v>
      </c>
      <c r="C94" s="2">
        <f>B94/Data!$B$16</f>
        <v>9.559999999999999</v>
      </c>
      <c r="D94">
        <f>-Data!$B$8/Data!$B$6</f>
        <v>-2</v>
      </c>
      <c r="E94">
        <f t="shared" si="1"/>
        <v>6.020599913279624</v>
      </c>
      <c r="F94">
        <v>180</v>
      </c>
      <c r="G94">
        <f>D94*Data!$B$10</f>
        <v>-2</v>
      </c>
    </row>
    <row r="95" spans="1:7" ht="12.75">
      <c r="A95">
        <v>72</v>
      </c>
      <c r="B95" s="3">
        <f>(A95-50)*9*Data!$B$15/50+Data!$B$15</f>
        <v>7894.08517735801</v>
      </c>
      <c r="C95" s="2">
        <f>B95/Data!$B$16</f>
        <v>9.92</v>
      </c>
      <c r="D95">
        <f>-Data!$B$8/Data!$B$6</f>
        <v>-2</v>
      </c>
      <c r="E95">
        <f t="shared" si="1"/>
        <v>6.020599913279624</v>
      </c>
      <c r="F95">
        <v>180</v>
      </c>
      <c r="G95">
        <f>D95*Data!$B$10</f>
        <v>-2</v>
      </c>
    </row>
    <row r="96" spans="1:7" ht="12.75">
      <c r="A96">
        <v>73</v>
      </c>
      <c r="B96" s="3">
        <f>(A96-50)*9*Data!$B$15/50+Data!$B$15</f>
        <v>8180.564074923421</v>
      </c>
      <c r="C96" s="2">
        <f>B96/Data!$B$16</f>
        <v>10.28</v>
      </c>
      <c r="D96">
        <f>-Data!$B$8/Data!$B$6</f>
        <v>-2</v>
      </c>
      <c r="E96">
        <f t="shared" si="1"/>
        <v>6.020599913279624</v>
      </c>
      <c r="F96">
        <v>180</v>
      </c>
      <c r="G96">
        <f>D96*Data!$B$10</f>
        <v>-2</v>
      </c>
    </row>
    <row r="97" spans="1:7" ht="12.75">
      <c r="A97">
        <v>74</v>
      </c>
      <c r="B97" s="3">
        <f>(A97-50)*9*Data!$B$15/50+Data!$B$15</f>
        <v>8467.04297248883</v>
      </c>
      <c r="C97" s="2">
        <f>B97/Data!$B$16</f>
        <v>10.639999999999999</v>
      </c>
      <c r="D97">
        <f>-Data!$B$8/Data!$B$6</f>
        <v>-2</v>
      </c>
      <c r="E97">
        <f t="shared" si="1"/>
        <v>6.020599913279624</v>
      </c>
      <c r="F97">
        <v>180</v>
      </c>
      <c r="G97">
        <f>D97*Data!$B$10</f>
        <v>-2</v>
      </c>
    </row>
    <row r="98" spans="1:7" ht="12.75">
      <c r="A98">
        <v>75</v>
      </c>
      <c r="B98" s="3">
        <f>(A98-50)*9*Data!$B$15/50+Data!$B$15</f>
        <v>8753.521870054245</v>
      </c>
      <c r="C98" s="2">
        <f>B98/Data!$B$16</f>
        <v>11</v>
      </c>
      <c r="D98">
        <f>-Data!$B$8/Data!$B$6</f>
        <v>-2</v>
      </c>
      <c r="E98">
        <f t="shared" si="1"/>
        <v>6.020599913279624</v>
      </c>
      <c r="F98">
        <v>180</v>
      </c>
      <c r="G98">
        <f>D98*Data!$B$10</f>
        <v>-2</v>
      </c>
    </row>
    <row r="99" spans="1:7" ht="12.75">
      <c r="A99">
        <v>76</v>
      </c>
      <c r="B99" s="3">
        <f>(A99-50)*9*Data!$B$15/50+Data!$B$15</f>
        <v>9040.000767619655</v>
      </c>
      <c r="C99" s="2">
        <f>B99/Data!$B$16</f>
        <v>11.36</v>
      </c>
      <c r="D99">
        <f>-Data!$B$8/Data!$B$6</f>
        <v>-2</v>
      </c>
      <c r="E99">
        <f t="shared" si="1"/>
        <v>6.020599913279624</v>
      </c>
      <c r="F99">
        <v>180</v>
      </c>
      <c r="G99">
        <f>D99*Data!$B$10</f>
        <v>-2</v>
      </c>
    </row>
    <row r="100" spans="1:7" ht="12.75">
      <c r="A100">
        <v>77</v>
      </c>
      <c r="B100" s="3">
        <f>(A100-50)*9*Data!$B$15/50+Data!$B$15</f>
        <v>9326.479665185067</v>
      </c>
      <c r="C100" s="2">
        <f>B100/Data!$B$16</f>
        <v>11.719999999999999</v>
      </c>
      <c r="D100">
        <f>-Data!$B$8/Data!$B$6</f>
        <v>-2</v>
      </c>
      <c r="E100">
        <f t="shared" si="1"/>
        <v>6.020599913279624</v>
      </c>
      <c r="F100">
        <v>180</v>
      </c>
      <c r="G100">
        <f>D100*Data!$B$10</f>
        <v>-2</v>
      </c>
    </row>
    <row r="101" spans="1:7" ht="12.75">
      <c r="A101">
        <v>78</v>
      </c>
      <c r="B101" s="3">
        <f>(A101-50)*9*Data!$B$15/50+Data!$B$15</f>
        <v>9612.958562750478</v>
      </c>
      <c r="C101" s="2">
        <f>B101/Data!$B$16</f>
        <v>12.08</v>
      </c>
      <c r="D101">
        <f>-Data!$B$8/Data!$B$6</f>
        <v>-2</v>
      </c>
      <c r="E101">
        <f t="shared" si="1"/>
        <v>6.020599913279624</v>
      </c>
      <c r="F101">
        <v>180</v>
      </c>
      <c r="G101">
        <f>D101*Data!$B$10</f>
        <v>-2</v>
      </c>
    </row>
    <row r="102" spans="1:7" ht="12.75">
      <c r="A102">
        <v>79</v>
      </c>
      <c r="B102" s="3">
        <f>(A102-50)*9*Data!$B$15/50+Data!$B$15</f>
        <v>9899.43746031589</v>
      </c>
      <c r="C102" s="2">
        <f>B102/Data!$B$16</f>
        <v>12.44</v>
      </c>
      <c r="D102">
        <f>-Data!$B$8/Data!$B$6</f>
        <v>-2</v>
      </c>
      <c r="E102">
        <f t="shared" si="1"/>
        <v>6.020599913279624</v>
      </c>
      <c r="F102">
        <v>180</v>
      </c>
      <c r="G102">
        <f>D102*Data!$B$10</f>
        <v>-2</v>
      </c>
    </row>
    <row r="103" spans="1:7" ht="12.75">
      <c r="A103">
        <v>80</v>
      </c>
      <c r="B103" s="3">
        <f>(A103-50)*9*Data!$B$15/50+Data!$B$15</f>
        <v>10185.916357881302</v>
      </c>
      <c r="C103" s="2">
        <f>B103/Data!$B$16</f>
        <v>12.8</v>
      </c>
      <c r="D103">
        <f>-Data!$B$8/Data!$B$6</f>
        <v>-2</v>
      </c>
      <c r="E103">
        <f t="shared" si="1"/>
        <v>6.020599913279624</v>
      </c>
      <c r="F103">
        <v>180</v>
      </c>
      <c r="G103">
        <f>D103*Data!$B$10</f>
        <v>-2</v>
      </c>
    </row>
    <row r="104" spans="1:7" ht="12.75">
      <c r="A104">
        <v>81</v>
      </c>
      <c r="B104" s="3">
        <f>(A104-50)*9*Data!$B$15/50+Data!$B$15</f>
        <v>10472.395255446714</v>
      </c>
      <c r="C104" s="2">
        <f>B104/Data!$B$16</f>
        <v>13.16</v>
      </c>
      <c r="D104">
        <f>-Data!$B$8/Data!$B$6</f>
        <v>-2</v>
      </c>
      <c r="E104">
        <f t="shared" si="1"/>
        <v>6.020599913279624</v>
      </c>
      <c r="F104">
        <v>180</v>
      </c>
      <c r="G104">
        <f>D104*Data!$B$10</f>
        <v>-2</v>
      </c>
    </row>
    <row r="105" spans="1:7" ht="12.75">
      <c r="A105">
        <v>82</v>
      </c>
      <c r="B105" s="3">
        <f>(A105-50)*9*Data!$B$15/50+Data!$B$15</f>
        <v>10758.874153012126</v>
      </c>
      <c r="C105" s="2">
        <f>B105/Data!$B$16</f>
        <v>13.520000000000001</v>
      </c>
      <c r="D105">
        <f>-Data!$B$8/Data!$B$6</f>
        <v>-2</v>
      </c>
      <c r="E105">
        <f t="shared" si="1"/>
        <v>6.020599913279624</v>
      </c>
      <c r="F105">
        <v>180</v>
      </c>
      <c r="G105">
        <f>D105*Data!$B$10</f>
        <v>-2</v>
      </c>
    </row>
    <row r="106" spans="1:7" ht="12.75">
      <c r="A106">
        <v>83</v>
      </c>
      <c r="B106" s="3">
        <f>(A106-50)*9*Data!$B$15/50+Data!$B$15</f>
        <v>11045.353050577538</v>
      </c>
      <c r="C106" s="2">
        <f>B106/Data!$B$16</f>
        <v>13.88</v>
      </c>
      <c r="D106">
        <f>-Data!$B$8/Data!$B$6</f>
        <v>-2</v>
      </c>
      <c r="E106">
        <f t="shared" si="1"/>
        <v>6.020599913279624</v>
      </c>
      <c r="F106">
        <v>180</v>
      </c>
      <c r="G106">
        <f>D106*Data!$B$10</f>
        <v>-2</v>
      </c>
    </row>
    <row r="107" spans="1:7" ht="12.75">
      <c r="A107">
        <v>84</v>
      </c>
      <c r="B107" s="3">
        <f>(A107-50)*9*Data!$B$15/50+Data!$B$15</f>
        <v>11331.83194814295</v>
      </c>
      <c r="C107" s="2">
        <f>B107/Data!$B$16</f>
        <v>14.240000000000002</v>
      </c>
      <c r="D107">
        <f>-Data!$B$8/Data!$B$6</f>
        <v>-2</v>
      </c>
      <c r="E107">
        <f t="shared" si="1"/>
        <v>6.020599913279624</v>
      </c>
      <c r="F107">
        <v>180</v>
      </c>
      <c r="G107">
        <f>D107*Data!$B$10</f>
        <v>-2</v>
      </c>
    </row>
    <row r="108" spans="1:7" ht="12.75">
      <c r="A108">
        <v>85</v>
      </c>
      <c r="B108" s="3">
        <f>(A108-50)*9*Data!$B$15/50+Data!$B$15</f>
        <v>11618.310845708362</v>
      </c>
      <c r="C108" s="2">
        <f>B108/Data!$B$16</f>
        <v>14.600000000000001</v>
      </c>
      <c r="D108">
        <f>-Data!$B$8/Data!$B$6</f>
        <v>-2</v>
      </c>
      <c r="E108">
        <f t="shared" si="1"/>
        <v>6.020599913279624</v>
      </c>
      <c r="F108">
        <v>180</v>
      </c>
      <c r="G108">
        <f>D108*Data!$B$10</f>
        <v>-2</v>
      </c>
    </row>
    <row r="109" spans="1:7" ht="12.75">
      <c r="A109">
        <v>86</v>
      </c>
      <c r="B109" s="3">
        <f>(A109-50)*9*Data!$B$15/50+Data!$B$15</f>
        <v>11904.789743273774</v>
      </c>
      <c r="C109" s="2">
        <f>B109/Data!$B$16</f>
        <v>14.960000000000003</v>
      </c>
      <c r="D109">
        <f>-Data!$B$8/Data!$B$6</f>
        <v>-2</v>
      </c>
      <c r="E109">
        <f t="shared" si="1"/>
        <v>6.020599913279624</v>
      </c>
      <c r="F109">
        <v>180</v>
      </c>
      <c r="G109">
        <f>D109*Data!$B$10</f>
        <v>-2</v>
      </c>
    </row>
    <row r="110" spans="1:7" ht="12.75">
      <c r="A110">
        <v>87</v>
      </c>
      <c r="B110" s="3">
        <f>(A110-50)*9*Data!$B$15/50+Data!$B$15</f>
        <v>12191.268640839186</v>
      </c>
      <c r="C110" s="2">
        <f>B110/Data!$B$16</f>
        <v>15.320000000000002</v>
      </c>
      <c r="D110">
        <f>-Data!$B$8/Data!$B$6</f>
        <v>-2</v>
      </c>
      <c r="E110">
        <f t="shared" si="1"/>
        <v>6.020599913279624</v>
      </c>
      <c r="F110">
        <v>180</v>
      </c>
      <c r="G110">
        <f>D110*Data!$B$10</f>
        <v>-2</v>
      </c>
    </row>
    <row r="111" spans="1:7" ht="12.75">
      <c r="A111">
        <v>88</v>
      </c>
      <c r="B111" s="3">
        <f>(A111-50)*9*Data!$B$15/50+Data!$B$15</f>
        <v>12477.747538404594</v>
      </c>
      <c r="C111" s="2">
        <f>B111/Data!$B$16</f>
        <v>15.679999999999998</v>
      </c>
      <c r="D111">
        <f>-Data!$B$8/Data!$B$6</f>
        <v>-2</v>
      </c>
      <c r="E111">
        <f t="shared" si="1"/>
        <v>6.020599913279624</v>
      </c>
      <c r="F111">
        <v>180</v>
      </c>
      <c r="G111">
        <f>D111*Data!$B$10</f>
        <v>-2</v>
      </c>
    </row>
    <row r="112" spans="1:7" ht="12.75">
      <c r="A112">
        <v>89</v>
      </c>
      <c r="B112" s="3">
        <f>(A112-50)*9*Data!$B$15/50+Data!$B$15</f>
        <v>12764.226435970006</v>
      </c>
      <c r="C112" s="2">
        <f>B112/Data!$B$16</f>
        <v>16.04</v>
      </c>
      <c r="D112">
        <f>-Data!$B$8/Data!$B$6</f>
        <v>-2</v>
      </c>
      <c r="E112">
        <f t="shared" si="1"/>
        <v>6.020599913279624</v>
      </c>
      <c r="F112">
        <v>180</v>
      </c>
      <c r="G112">
        <f>D112*Data!$B$10</f>
        <v>-2</v>
      </c>
    </row>
    <row r="113" spans="1:7" ht="12.75">
      <c r="A113">
        <v>90</v>
      </c>
      <c r="B113" s="3">
        <f>(A113-50)*9*Data!$B$15/50+Data!$B$15</f>
        <v>13050.705333535418</v>
      </c>
      <c r="C113" s="2">
        <f>B113/Data!$B$16</f>
        <v>16.4</v>
      </c>
      <c r="D113">
        <f>-Data!$B$8/Data!$B$6</f>
        <v>-2</v>
      </c>
      <c r="E113">
        <f t="shared" si="1"/>
        <v>6.020599913279624</v>
      </c>
      <c r="F113">
        <v>180</v>
      </c>
      <c r="G113">
        <f>D113*Data!$B$10</f>
        <v>-2</v>
      </c>
    </row>
    <row r="114" spans="1:7" ht="12.75">
      <c r="A114">
        <v>91</v>
      </c>
      <c r="B114" s="3">
        <f>(A114-50)*9*Data!$B$15/50+Data!$B$15</f>
        <v>13337.18423110083</v>
      </c>
      <c r="C114" s="2">
        <f>B114/Data!$B$16</f>
        <v>16.759999999999998</v>
      </c>
      <c r="D114">
        <f>-Data!$B$8/Data!$B$6</f>
        <v>-2</v>
      </c>
      <c r="E114">
        <f t="shared" si="1"/>
        <v>6.020599913279624</v>
      </c>
      <c r="F114">
        <v>180</v>
      </c>
      <c r="G114">
        <f>D114*Data!$B$10</f>
        <v>-2</v>
      </c>
    </row>
    <row r="115" spans="1:7" ht="12.75">
      <c r="A115">
        <v>92</v>
      </c>
      <c r="B115" s="3">
        <f>(A115-50)*9*Data!$B$15/50+Data!$B$15</f>
        <v>13623.663128666241</v>
      </c>
      <c r="C115" s="2">
        <f>B115/Data!$B$16</f>
        <v>17.12</v>
      </c>
      <c r="D115">
        <f>-Data!$B$8/Data!$B$6</f>
        <v>-2</v>
      </c>
      <c r="E115">
        <f t="shared" si="1"/>
        <v>6.020599913279624</v>
      </c>
      <c r="F115">
        <v>180</v>
      </c>
      <c r="G115">
        <f>D115*Data!$B$10</f>
        <v>-2</v>
      </c>
    </row>
    <row r="116" spans="1:7" ht="12.75">
      <c r="A116">
        <v>93</v>
      </c>
      <c r="B116" s="3">
        <f>(A116-50)*9*Data!$B$15/50+Data!$B$15</f>
        <v>13910.142026231653</v>
      </c>
      <c r="C116" s="2">
        <f>B116/Data!$B$16</f>
        <v>17.48</v>
      </c>
      <c r="D116">
        <f>-Data!$B$8/Data!$B$6</f>
        <v>-2</v>
      </c>
      <c r="E116">
        <f t="shared" si="1"/>
        <v>6.020599913279624</v>
      </c>
      <c r="F116">
        <v>180</v>
      </c>
      <c r="G116">
        <f>D116*Data!$B$10</f>
        <v>-2</v>
      </c>
    </row>
    <row r="117" spans="1:7" ht="12.75">
      <c r="A117">
        <v>94</v>
      </c>
      <c r="B117" s="3">
        <f>(A117-50)*9*Data!$B$15/50+Data!$B$15</f>
        <v>14196.620923797065</v>
      </c>
      <c r="C117" s="2">
        <f>B117/Data!$B$16</f>
        <v>17.84</v>
      </c>
      <c r="D117">
        <f>-Data!$B$8/Data!$B$6</f>
        <v>-2</v>
      </c>
      <c r="E117">
        <f t="shared" si="1"/>
        <v>6.020599913279624</v>
      </c>
      <c r="F117">
        <v>180</v>
      </c>
      <c r="G117">
        <f>D117*Data!$B$10</f>
        <v>-2</v>
      </c>
    </row>
    <row r="118" spans="1:7" ht="12.75">
      <c r="A118">
        <v>95</v>
      </c>
      <c r="B118" s="3">
        <f>(A118-50)*9*Data!$B$15/50+Data!$B$15</f>
        <v>14483.099821362477</v>
      </c>
      <c r="C118" s="2">
        <f>B118/Data!$B$16</f>
        <v>18.2</v>
      </c>
      <c r="D118">
        <f>-Data!$B$8/Data!$B$6</f>
        <v>-2</v>
      </c>
      <c r="E118">
        <f t="shared" si="1"/>
        <v>6.020599913279624</v>
      </c>
      <c r="F118">
        <v>180</v>
      </c>
      <c r="G118">
        <f>D118*Data!$B$10</f>
        <v>-2</v>
      </c>
    </row>
    <row r="119" spans="1:7" ht="12.75">
      <c r="A119">
        <v>96</v>
      </c>
      <c r="B119" s="3">
        <f>(A119-50)*9*Data!$B$15/50+Data!$B$15</f>
        <v>14769.578718927889</v>
      </c>
      <c r="C119" s="2">
        <f>B119/Data!$B$16</f>
        <v>18.560000000000002</v>
      </c>
      <c r="D119">
        <f>-Data!$B$8/Data!$B$6</f>
        <v>-2</v>
      </c>
      <c r="E119">
        <f t="shared" si="1"/>
        <v>6.020599913279624</v>
      </c>
      <c r="F119">
        <v>180</v>
      </c>
      <c r="G119">
        <f>D119*Data!$B$10</f>
        <v>-2</v>
      </c>
    </row>
    <row r="120" spans="1:7" ht="12.75">
      <c r="A120">
        <v>97</v>
      </c>
      <c r="B120" s="3">
        <f>(A120-50)*9*Data!$B$15/50+Data!$B$15</f>
        <v>15056.0576164933</v>
      </c>
      <c r="C120" s="2">
        <f>B120/Data!$B$16</f>
        <v>18.92</v>
      </c>
      <c r="D120">
        <f>-Data!$B$8/Data!$B$6</f>
        <v>-2</v>
      </c>
      <c r="E120">
        <f t="shared" si="1"/>
        <v>6.020599913279624</v>
      </c>
      <c r="F120">
        <v>180</v>
      </c>
      <c r="G120">
        <f>D120*Data!$B$10</f>
        <v>-2</v>
      </c>
    </row>
    <row r="121" spans="1:7" ht="12.75">
      <c r="A121">
        <v>98</v>
      </c>
      <c r="B121" s="3">
        <f>(A121-50)*9*Data!$B$15/50+Data!$B$15</f>
        <v>15342.53651405871</v>
      </c>
      <c r="C121" s="2">
        <f>B121/Data!$B$16</f>
        <v>19.279999999999998</v>
      </c>
      <c r="D121">
        <f>-Data!$B$8/Data!$B$6</f>
        <v>-2</v>
      </c>
      <c r="E121">
        <f t="shared" si="1"/>
        <v>6.020599913279624</v>
      </c>
      <c r="F121">
        <v>180</v>
      </c>
      <c r="G121">
        <f>D121*Data!$B$10</f>
        <v>-2</v>
      </c>
    </row>
    <row r="122" spans="1:7" ht="12.75">
      <c r="A122">
        <v>99</v>
      </c>
      <c r="B122" s="3">
        <f>(A122-50)*9*Data!$B$15/50+Data!$B$15</f>
        <v>15629.015411624125</v>
      </c>
      <c r="C122" s="2">
        <f>B122/Data!$B$16</f>
        <v>19.64</v>
      </c>
      <c r="D122">
        <f>-Data!$B$8/Data!$B$6</f>
        <v>-2</v>
      </c>
      <c r="E122">
        <f t="shared" si="1"/>
        <v>6.020599913279624</v>
      </c>
      <c r="F122">
        <v>180</v>
      </c>
      <c r="G122">
        <f>D122*Data!$B$10</f>
        <v>-2</v>
      </c>
    </row>
    <row r="123" spans="1:7" ht="12.75">
      <c r="A123">
        <v>100</v>
      </c>
      <c r="B123" s="3">
        <f>(A123-50)*9*Data!$B$15/50+Data!$B$15</f>
        <v>15915.494309189537</v>
      </c>
      <c r="C123" s="2">
        <f>B123/Data!$B$16</f>
        <v>20.000000000000004</v>
      </c>
      <c r="D123">
        <f>-Data!$B$8/Data!$B$6</f>
        <v>-2</v>
      </c>
      <c r="E123">
        <f t="shared" si="1"/>
        <v>6.020599913279624</v>
      </c>
      <c r="F123">
        <v>180</v>
      </c>
      <c r="G123">
        <f>D123*Data!$B$10</f>
        <v>-2</v>
      </c>
    </row>
    <row r="124" spans="1:7" ht="12.75">
      <c r="A124">
        <v>101</v>
      </c>
      <c r="B124" s="3">
        <f>IF(10*Data!$B$15&lt;Data!$B$16,(A124-100)*(Data!$B$16-10*Data!$B$15)/60+10*Data!$B$15,(A124-100)*(10*Data!$B$16-10*Data!$B$15)/100)+10*Data!$B$15</f>
        <v>15835.916837643586</v>
      </c>
      <c r="C124" s="2">
        <f>B124/Data!$B$16</f>
        <v>19.9</v>
      </c>
      <c r="D124">
        <f>-Data!$B$8/Data!$B$6</f>
        <v>-2</v>
      </c>
      <c r="E124">
        <f t="shared" si="1"/>
        <v>6.020599913279624</v>
      </c>
      <c r="F124">
        <v>180</v>
      </c>
      <c r="G124">
        <f>D124*Data!$B$10</f>
        <v>-2</v>
      </c>
    </row>
    <row r="125" spans="1:7" ht="12.75">
      <c r="A125">
        <v>102</v>
      </c>
      <c r="B125" s="3">
        <f>IF(10*Data!$B$15&lt;Data!$B$16,(A125-100)*(Data!$B$16-10*Data!$B$15)/60+10*Data!$B$15,(A125-100)*(10*Data!$B$16-10*Data!$B$15)/100)+10*Data!$B$15</f>
        <v>15756.33936609764</v>
      </c>
      <c r="C125" s="2">
        <f>B125/Data!$B$16</f>
        <v>19.8</v>
      </c>
      <c r="D125">
        <f>-Data!$B$8/Data!$B$6</f>
        <v>-2</v>
      </c>
      <c r="E125">
        <f t="shared" si="1"/>
        <v>6.020599913279624</v>
      </c>
      <c r="F125">
        <v>180</v>
      </c>
      <c r="G125">
        <f>D125*Data!$B$10</f>
        <v>-2</v>
      </c>
    </row>
    <row r="126" spans="1:7" ht="12.75">
      <c r="A126">
        <v>103</v>
      </c>
      <c r="B126" s="3">
        <f>IF(10*Data!$B$15&lt;Data!$B$16,(A126-100)*(Data!$B$16-10*Data!$B$15)/60+10*Data!$B$15,(A126-100)*(10*Data!$B$16-10*Data!$B$15)/100)+10*Data!$B$15</f>
        <v>15676.761894551692</v>
      </c>
      <c r="C126" s="2">
        <f>B126/Data!$B$16</f>
        <v>19.7</v>
      </c>
      <c r="D126">
        <f>-Data!$B$8/Data!$B$6</f>
        <v>-2</v>
      </c>
      <c r="E126">
        <f t="shared" si="1"/>
        <v>6.020599913279624</v>
      </c>
      <c r="F126">
        <v>180</v>
      </c>
      <c r="G126">
        <f>D126*Data!$B$10</f>
        <v>-2</v>
      </c>
    </row>
    <row r="127" spans="1:7" ht="12.75">
      <c r="A127">
        <v>104</v>
      </c>
      <c r="B127" s="3">
        <f>IF(10*Data!$B$15&lt;Data!$B$16,(A127-100)*(Data!$B$16-10*Data!$B$15)/60+10*Data!$B$15,(A127-100)*(10*Data!$B$16-10*Data!$B$15)/100)+10*Data!$B$15</f>
        <v>15597.184423005743</v>
      </c>
      <c r="C127" s="2">
        <f>B127/Data!$B$16</f>
        <v>19.599999999999998</v>
      </c>
      <c r="D127">
        <f>-Data!$B$8/Data!$B$6</f>
        <v>-2</v>
      </c>
      <c r="E127">
        <f t="shared" si="1"/>
        <v>6.020599913279624</v>
      </c>
      <c r="F127">
        <v>180</v>
      </c>
      <c r="G127">
        <f>D127*Data!$B$10</f>
        <v>-2</v>
      </c>
    </row>
    <row r="128" spans="1:7" ht="12.75">
      <c r="A128">
        <v>105</v>
      </c>
      <c r="B128" s="3">
        <f>IF(10*Data!$B$15&lt;Data!$B$16,(A128-100)*(Data!$B$16-10*Data!$B$15)/60+10*Data!$B$15,(A128-100)*(10*Data!$B$16-10*Data!$B$15)/100)+10*Data!$B$15</f>
        <v>15517.606951459797</v>
      </c>
      <c r="C128" s="2">
        <f>B128/Data!$B$16</f>
        <v>19.5</v>
      </c>
      <c r="D128">
        <f>-Data!$B$8/Data!$B$6</f>
        <v>-2</v>
      </c>
      <c r="E128">
        <f t="shared" si="1"/>
        <v>6.020599913279624</v>
      </c>
      <c r="F128">
        <v>180</v>
      </c>
      <c r="G128">
        <f>D128*Data!$B$10</f>
        <v>-2</v>
      </c>
    </row>
    <row r="129" spans="1:7" ht="12.75">
      <c r="A129">
        <v>106</v>
      </c>
      <c r="B129" s="3">
        <f>IF(10*Data!$B$15&lt;Data!$B$16,(A129-100)*(Data!$B$16-10*Data!$B$15)/60+10*Data!$B$15,(A129-100)*(10*Data!$B$16-10*Data!$B$15)/100)+10*Data!$B$15</f>
        <v>15438.029479913848</v>
      </c>
      <c r="C129" s="2">
        <f>B129/Data!$B$16</f>
        <v>19.4</v>
      </c>
      <c r="D129">
        <f>-Data!$B$8/Data!$B$6</f>
        <v>-2</v>
      </c>
      <c r="E129">
        <f t="shared" si="1"/>
        <v>6.020599913279624</v>
      </c>
      <c r="F129">
        <v>180</v>
      </c>
      <c r="G129">
        <f>D129*Data!$B$10</f>
        <v>-2</v>
      </c>
    </row>
    <row r="130" spans="1:7" ht="12.75">
      <c r="A130">
        <v>107</v>
      </c>
      <c r="B130" s="3">
        <f>IF(10*Data!$B$15&lt;Data!$B$16,(A130-100)*(Data!$B$16-10*Data!$B$15)/60+10*Data!$B$15,(A130-100)*(10*Data!$B$16-10*Data!$B$15)/100)+10*Data!$B$15</f>
        <v>15358.452008367902</v>
      </c>
      <c r="C130" s="2">
        <f>B130/Data!$B$16</f>
        <v>19.3</v>
      </c>
      <c r="D130">
        <f>-Data!$B$8/Data!$B$6</f>
        <v>-2</v>
      </c>
      <c r="E130">
        <f t="shared" si="1"/>
        <v>6.020599913279624</v>
      </c>
      <c r="F130">
        <v>180</v>
      </c>
      <c r="G130">
        <f>D130*Data!$B$10</f>
        <v>-2</v>
      </c>
    </row>
    <row r="131" spans="1:7" ht="12.75">
      <c r="A131">
        <v>108</v>
      </c>
      <c r="B131" s="3">
        <f>IF(10*Data!$B$15&lt;Data!$B$16,(A131-100)*(Data!$B$16-10*Data!$B$15)/60+10*Data!$B$15,(A131-100)*(10*Data!$B$16-10*Data!$B$15)/100)+10*Data!$B$15</f>
        <v>15278.874536821953</v>
      </c>
      <c r="C131" s="2">
        <f>B131/Data!$B$16</f>
        <v>19.2</v>
      </c>
      <c r="D131">
        <f>-Data!$B$8/Data!$B$6</f>
        <v>-2</v>
      </c>
      <c r="E131">
        <f t="shared" si="1"/>
        <v>6.020599913279624</v>
      </c>
      <c r="F131">
        <v>180</v>
      </c>
      <c r="G131">
        <f>D131*Data!$B$10</f>
        <v>-2</v>
      </c>
    </row>
    <row r="132" spans="1:7" ht="12.75">
      <c r="A132">
        <v>109</v>
      </c>
      <c r="B132" s="3">
        <f>IF(10*Data!$B$15&lt;Data!$B$16,(A132-100)*(Data!$B$16-10*Data!$B$15)/60+10*Data!$B$15,(A132-100)*(10*Data!$B$16-10*Data!$B$15)/100)+10*Data!$B$15</f>
        <v>15199.297065276005</v>
      </c>
      <c r="C132" s="2">
        <f>B132/Data!$B$16</f>
        <v>19.099999999999998</v>
      </c>
      <c r="D132">
        <f>-Data!$B$8/Data!$B$6</f>
        <v>-2</v>
      </c>
      <c r="E132">
        <f t="shared" si="1"/>
        <v>6.020599913279624</v>
      </c>
      <c r="F132">
        <v>180</v>
      </c>
      <c r="G132">
        <f>D132*Data!$B$10</f>
        <v>-2</v>
      </c>
    </row>
    <row r="133" spans="1:7" ht="12.75">
      <c r="A133">
        <v>110</v>
      </c>
      <c r="B133" s="3">
        <f>IF(10*Data!$B$15&lt;Data!$B$16,(A133-100)*(Data!$B$16-10*Data!$B$15)/60+10*Data!$B$15,(A133-100)*(10*Data!$B$16-10*Data!$B$15)/100)+10*Data!$B$15</f>
        <v>15119.719593730058</v>
      </c>
      <c r="C133" s="2">
        <f>B133/Data!$B$16</f>
        <v>19</v>
      </c>
      <c r="D133">
        <f>-Data!$B$8/Data!$B$6</f>
        <v>-2</v>
      </c>
      <c r="E133">
        <f t="shared" si="1"/>
        <v>6.020599913279624</v>
      </c>
      <c r="F133">
        <v>180</v>
      </c>
      <c r="G133">
        <f>D133*Data!$B$10</f>
        <v>-2</v>
      </c>
    </row>
    <row r="134" spans="1:7" ht="12.75">
      <c r="A134">
        <v>111</v>
      </c>
      <c r="B134" s="3">
        <f>IF(10*Data!$B$15&lt;Data!$B$16,(A134-100)*(Data!$B$16-10*Data!$B$15)/60+10*Data!$B$15,(A134-100)*(10*Data!$B$16-10*Data!$B$15)/100)+10*Data!$B$15</f>
        <v>15040.14212218411</v>
      </c>
      <c r="C134" s="2">
        <f>B134/Data!$B$16</f>
        <v>18.9</v>
      </c>
      <c r="D134">
        <f>-Data!$B$8/Data!$B$6</f>
        <v>-2</v>
      </c>
      <c r="E134">
        <f t="shared" si="1"/>
        <v>6.020599913279624</v>
      </c>
      <c r="F134">
        <v>180</v>
      </c>
      <c r="G134">
        <f>D134*Data!$B$10</f>
        <v>-2</v>
      </c>
    </row>
    <row r="135" spans="1:7" ht="12.75">
      <c r="A135">
        <v>112</v>
      </c>
      <c r="B135" s="3">
        <f>IF(10*Data!$B$15&lt;Data!$B$16,(A135-100)*(Data!$B$16-10*Data!$B$15)/60+10*Data!$B$15,(A135-100)*(10*Data!$B$16-10*Data!$B$15)/100)+10*Data!$B$15</f>
        <v>14960.564650638164</v>
      </c>
      <c r="C135" s="2">
        <f>B135/Data!$B$16</f>
        <v>18.8</v>
      </c>
      <c r="D135">
        <f>-Data!$B$8/Data!$B$6</f>
        <v>-2</v>
      </c>
      <c r="E135">
        <f t="shared" si="1"/>
        <v>6.020599913279624</v>
      </c>
      <c r="F135">
        <v>180</v>
      </c>
      <c r="G135">
        <f>D135*Data!$B$10</f>
        <v>-2</v>
      </c>
    </row>
    <row r="136" spans="1:7" ht="12.75">
      <c r="A136">
        <v>113</v>
      </c>
      <c r="B136" s="3">
        <f>IF(10*Data!$B$15&lt;Data!$B$16,(A136-100)*(Data!$B$16-10*Data!$B$15)/60+10*Data!$B$15,(A136-100)*(10*Data!$B$16-10*Data!$B$15)/100)+10*Data!$B$15</f>
        <v>14880.987179092215</v>
      </c>
      <c r="C136" s="2">
        <f>B136/Data!$B$16</f>
        <v>18.7</v>
      </c>
      <c r="D136">
        <f>-Data!$B$8/Data!$B$6</f>
        <v>-2</v>
      </c>
      <c r="E136">
        <f t="shared" si="1"/>
        <v>6.020599913279624</v>
      </c>
      <c r="F136">
        <v>180</v>
      </c>
      <c r="G136">
        <f>D136*Data!$B$10</f>
        <v>-2</v>
      </c>
    </row>
    <row r="137" spans="1:7" ht="12.75">
      <c r="A137">
        <v>114</v>
      </c>
      <c r="B137" s="3">
        <f>IF(10*Data!$B$15&lt;Data!$B$16,(A137-100)*(Data!$B$16-10*Data!$B$15)/60+10*Data!$B$15,(A137-100)*(10*Data!$B$16-10*Data!$B$15)/100)+10*Data!$B$15</f>
        <v>14801.409707546267</v>
      </c>
      <c r="C137" s="2">
        <f>B137/Data!$B$16</f>
        <v>18.599999999999998</v>
      </c>
      <c r="D137">
        <f>-Data!$B$8/Data!$B$6</f>
        <v>-2</v>
      </c>
      <c r="E137">
        <f t="shared" si="1"/>
        <v>6.020599913279624</v>
      </c>
      <c r="F137">
        <v>180</v>
      </c>
      <c r="G137">
        <f>D137*Data!$B$10</f>
        <v>-2</v>
      </c>
    </row>
    <row r="138" spans="1:7" ht="12.75">
      <c r="A138">
        <v>115</v>
      </c>
      <c r="B138" s="3">
        <f>IF(10*Data!$B$15&lt;Data!$B$16,(A138-100)*(Data!$B$16-10*Data!$B$15)/60+10*Data!$B$15,(A138-100)*(10*Data!$B$16-10*Data!$B$15)/100)+10*Data!$B$15</f>
        <v>14721.83223600032</v>
      </c>
      <c r="C138" s="2">
        <f>B138/Data!$B$16</f>
        <v>18.5</v>
      </c>
      <c r="D138">
        <f>-Data!$B$8/Data!$B$6</f>
        <v>-2</v>
      </c>
      <c r="E138">
        <f t="shared" si="1"/>
        <v>6.020599913279624</v>
      </c>
      <c r="F138">
        <v>180</v>
      </c>
      <c r="G138">
        <f>D138*Data!$B$10</f>
        <v>-2</v>
      </c>
    </row>
    <row r="139" spans="1:7" ht="12.75">
      <c r="A139">
        <v>116</v>
      </c>
      <c r="B139" s="3">
        <f>IF(10*Data!$B$15&lt;Data!$B$16,(A139-100)*(Data!$B$16-10*Data!$B$15)/60+10*Data!$B$15,(A139-100)*(10*Data!$B$16-10*Data!$B$15)/100)+10*Data!$B$15</f>
        <v>14642.254764454372</v>
      </c>
      <c r="C139" s="2">
        <f>B139/Data!$B$16</f>
        <v>18.4</v>
      </c>
      <c r="D139">
        <f>-Data!$B$8/Data!$B$6</f>
        <v>-2</v>
      </c>
      <c r="E139">
        <f t="shared" si="1"/>
        <v>6.020599913279624</v>
      </c>
      <c r="F139">
        <v>180</v>
      </c>
      <c r="G139">
        <f>D139*Data!$B$10</f>
        <v>-2</v>
      </c>
    </row>
    <row r="140" spans="1:7" ht="12.75">
      <c r="A140">
        <v>117</v>
      </c>
      <c r="B140" s="3">
        <f>IF(10*Data!$B$15&lt;Data!$B$16,(A140-100)*(Data!$B$16-10*Data!$B$15)/60+10*Data!$B$15,(A140-100)*(10*Data!$B$16-10*Data!$B$15)/100)+10*Data!$B$15</f>
        <v>14562.677292908424</v>
      </c>
      <c r="C140" s="2">
        <f>B140/Data!$B$16</f>
        <v>18.3</v>
      </c>
      <c r="D140">
        <f>-Data!$B$8/Data!$B$6</f>
        <v>-2</v>
      </c>
      <c r="E140">
        <f t="shared" si="1"/>
        <v>6.020599913279624</v>
      </c>
      <c r="F140">
        <v>180</v>
      </c>
      <c r="G140">
        <f>D140*Data!$B$10</f>
        <v>-2</v>
      </c>
    </row>
    <row r="141" spans="1:7" ht="12.75">
      <c r="A141">
        <v>118</v>
      </c>
      <c r="B141" s="3">
        <f>IF(10*Data!$B$15&lt;Data!$B$16,(A141-100)*(Data!$B$16-10*Data!$B$15)/60+10*Data!$B$15,(A141-100)*(10*Data!$B$16-10*Data!$B$15)/100)+10*Data!$B$15</f>
        <v>14483.099821362477</v>
      </c>
      <c r="C141" s="2">
        <f>B141/Data!$B$16</f>
        <v>18.2</v>
      </c>
      <c r="D141">
        <f>-Data!$B$8/Data!$B$6</f>
        <v>-2</v>
      </c>
      <c r="E141">
        <f t="shared" si="1"/>
        <v>6.020599913279624</v>
      </c>
      <c r="F141">
        <v>180</v>
      </c>
      <c r="G141">
        <f>D141*Data!$B$10</f>
        <v>-2</v>
      </c>
    </row>
    <row r="142" spans="1:7" ht="12.75">
      <c r="A142">
        <v>119</v>
      </c>
      <c r="B142" s="3">
        <f>IF(10*Data!$B$15&lt;Data!$B$16,(A142-100)*(Data!$B$16-10*Data!$B$15)/60+10*Data!$B$15,(A142-100)*(10*Data!$B$16-10*Data!$B$15)/100)+10*Data!$B$15</f>
        <v>14403.522349816529</v>
      </c>
      <c r="C142" s="2">
        <f>B142/Data!$B$16</f>
        <v>18.1</v>
      </c>
      <c r="D142">
        <f>-Data!$B$8/Data!$B$6</f>
        <v>-2</v>
      </c>
      <c r="E142">
        <f t="shared" si="1"/>
        <v>6.020599913279624</v>
      </c>
      <c r="F142">
        <v>180</v>
      </c>
      <c r="G142">
        <f>D142*Data!$B$10</f>
        <v>-2</v>
      </c>
    </row>
    <row r="143" spans="1:7" ht="12.75">
      <c r="A143">
        <v>120</v>
      </c>
      <c r="B143" s="3">
        <f>IF(10*Data!$B$15&lt;Data!$B$16,(A143-100)*(Data!$B$16-10*Data!$B$15)/60+10*Data!$B$15,(A143-100)*(10*Data!$B$16-10*Data!$B$15)/100)+10*Data!$B$15</f>
        <v>14323.94487827058</v>
      </c>
      <c r="C143" s="2">
        <f>B143/Data!$B$16</f>
        <v>18</v>
      </c>
      <c r="D143">
        <f>-Data!$B$8/Data!$B$6</f>
        <v>-2</v>
      </c>
      <c r="E143">
        <f t="shared" si="1"/>
        <v>6.020599913279624</v>
      </c>
      <c r="F143">
        <v>180</v>
      </c>
      <c r="G143">
        <f>D143*Data!$B$10</f>
        <v>-2</v>
      </c>
    </row>
    <row r="144" spans="1:7" ht="12.75">
      <c r="A144">
        <v>121</v>
      </c>
      <c r="B144" s="3">
        <f>IF(10*Data!$B$15&lt;Data!$B$16,(A144-100)*(Data!$B$16-10*Data!$B$15)/60+10*Data!$B$15,(A144-100)*(10*Data!$B$16-10*Data!$B$15)/100)+10*Data!$B$15</f>
        <v>14244.367406724634</v>
      </c>
      <c r="C144" s="2">
        <f>B144/Data!$B$16</f>
        <v>17.9</v>
      </c>
      <c r="D144">
        <f>-Data!$B$8/Data!$B$6</f>
        <v>-2</v>
      </c>
      <c r="E144">
        <f t="shared" si="1"/>
        <v>6.020599913279624</v>
      </c>
      <c r="F144">
        <v>180</v>
      </c>
      <c r="G144">
        <f>D144*Data!$B$10</f>
        <v>-2</v>
      </c>
    </row>
    <row r="145" spans="1:7" ht="12.75">
      <c r="A145">
        <v>122</v>
      </c>
      <c r="B145" s="3">
        <f>IF(10*Data!$B$15&lt;Data!$B$16,(A145-100)*(Data!$B$16-10*Data!$B$15)/60+10*Data!$B$15,(A145-100)*(10*Data!$B$16-10*Data!$B$15)/100)+10*Data!$B$15</f>
        <v>14164.789935178685</v>
      </c>
      <c r="C145" s="2">
        <f>B145/Data!$B$16</f>
        <v>17.8</v>
      </c>
      <c r="D145">
        <f>-Data!$B$8/Data!$B$6</f>
        <v>-2</v>
      </c>
      <c r="E145">
        <f t="shared" si="1"/>
        <v>6.020599913279624</v>
      </c>
      <c r="F145">
        <v>180</v>
      </c>
      <c r="G145">
        <f>D145*Data!$B$10</f>
        <v>-2</v>
      </c>
    </row>
    <row r="146" spans="1:7" ht="12.75">
      <c r="A146">
        <v>123</v>
      </c>
      <c r="B146" s="3">
        <f>IF(10*Data!$B$15&lt;Data!$B$16,(A146-100)*(Data!$B$16-10*Data!$B$15)/60+10*Data!$B$15,(A146-100)*(10*Data!$B$16-10*Data!$B$15)/100)+10*Data!$B$15</f>
        <v>14085.212463632739</v>
      </c>
      <c r="C146" s="2">
        <f>B146/Data!$B$16</f>
        <v>17.7</v>
      </c>
      <c r="D146">
        <f>-Data!$B$8/Data!$B$6</f>
        <v>-2</v>
      </c>
      <c r="E146">
        <f t="shared" si="1"/>
        <v>6.020599913279624</v>
      </c>
      <c r="F146">
        <v>180</v>
      </c>
      <c r="G146">
        <f>D146*Data!$B$10</f>
        <v>-2</v>
      </c>
    </row>
    <row r="147" spans="1:7" ht="12.75">
      <c r="A147">
        <v>124</v>
      </c>
      <c r="B147" s="3">
        <f>IF(10*Data!$B$15&lt;Data!$B$16,(A147-100)*(Data!$B$16-10*Data!$B$15)/60+10*Data!$B$15,(A147-100)*(10*Data!$B$16-10*Data!$B$15)/100)+10*Data!$B$15</f>
        <v>14005.63499208679</v>
      </c>
      <c r="C147" s="2">
        <f>B147/Data!$B$16</f>
        <v>17.6</v>
      </c>
      <c r="D147">
        <f>-Data!$B$8/Data!$B$6</f>
        <v>-2</v>
      </c>
      <c r="E147">
        <f t="shared" si="1"/>
        <v>6.020599913279624</v>
      </c>
      <c r="F147">
        <v>180</v>
      </c>
      <c r="G147">
        <f>D147*Data!$B$10</f>
        <v>-2</v>
      </c>
    </row>
    <row r="148" spans="1:7" ht="12.75">
      <c r="A148">
        <v>125</v>
      </c>
      <c r="B148" s="3">
        <f>IF(10*Data!$B$15&lt;Data!$B$16,(A148-100)*(Data!$B$16-10*Data!$B$15)/60+10*Data!$B$15,(A148-100)*(10*Data!$B$16-10*Data!$B$15)/100)+10*Data!$B$15</f>
        <v>13926.057520540842</v>
      </c>
      <c r="C148" s="2">
        <f>B148/Data!$B$16</f>
        <v>17.5</v>
      </c>
      <c r="D148">
        <f>-Data!$B$8/Data!$B$6</f>
        <v>-2</v>
      </c>
      <c r="E148">
        <f t="shared" si="1"/>
        <v>6.020599913279624</v>
      </c>
      <c r="F148">
        <v>180</v>
      </c>
      <c r="G148">
        <f>D148*Data!$B$10</f>
        <v>-2</v>
      </c>
    </row>
    <row r="149" spans="1:7" ht="12.75">
      <c r="A149">
        <v>126</v>
      </c>
      <c r="B149" s="3">
        <f>IF(10*Data!$B$15&lt;Data!$B$16,(A149-100)*(Data!$B$16-10*Data!$B$15)/60+10*Data!$B$15,(A149-100)*(10*Data!$B$16-10*Data!$B$15)/100)+10*Data!$B$15</f>
        <v>13846.480048994896</v>
      </c>
      <c r="C149" s="2">
        <f>B149/Data!$B$16</f>
        <v>17.400000000000002</v>
      </c>
      <c r="D149">
        <f>-Data!$B$8/Data!$B$6</f>
        <v>-2</v>
      </c>
      <c r="E149">
        <f t="shared" si="1"/>
        <v>6.020599913279624</v>
      </c>
      <c r="F149">
        <v>180</v>
      </c>
      <c r="G149">
        <f>D149*Data!$B$10</f>
        <v>-2</v>
      </c>
    </row>
    <row r="150" spans="1:7" ht="12.75">
      <c r="A150">
        <v>127</v>
      </c>
      <c r="B150" s="3">
        <f>IF(10*Data!$B$15&lt;Data!$B$16,(A150-100)*(Data!$B$16-10*Data!$B$15)/60+10*Data!$B$15,(A150-100)*(10*Data!$B$16-10*Data!$B$15)/100)+10*Data!$B$15</f>
        <v>13766.902577448947</v>
      </c>
      <c r="C150" s="2">
        <f>B150/Data!$B$16</f>
        <v>17.3</v>
      </c>
      <c r="D150">
        <f>-Data!$B$8/Data!$B$6</f>
        <v>-2</v>
      </c>
      <c r="E150">
        <f t="shared" si="1"/>
        <v>6.020599913279624</v>
      </c>
      <c r="F150">
        <v>180</v>
      </c>
      <c r="G150">
        <f>D150*Data!$B$10</f>
        <v>-2</v>
      </c>
    </row>
    <row r="151" spans="1:7" ht="12.75">
      <c r="A151">
        <v>128</v>
      </c>
      <c r="B151" s="3">
        <f>IF(10*Data!$B$15&lt;Data!$B$16,(A151-100)*(Data!$B$16-10*Data!$B$15)/60+10*Data!$B$15,(A151-100)*(10*Data!$B$16-10*Data!$B$15)/100)+10*Data!$B$15</f>
        <v>13687.325105903</v>
      </c>
      <c r="C151" s="2">
        <f>B151/Data!$B$16</f>
        <v>17.200000000000003</v>
      </c>
      <c r="D151">
        <f>-Data!$B$8/Data!$B$6</f>
        <v>-2</v>
      </c>
      <c r="E151">
        <f t="shared" si="1"/>
        <v>6.020599913279624</v>
      </c>
      <c r="F151">
        <v>180</v>
      </c>
      <c r="G151">
        <f>D151*Data!$B$10</f>
        <v>-2</v>
      </c>
    </row>
    <row r="152" spans="1:7" ht="12.75">
      <c r="A152">
        <v>129</v>
      </c>
      <c r="B152" s="3">
        <f>IF(10*Data!$B$15&lt;Data!$B$16,(A152-100)*(Data!$B$16-10*Data!$B$15)/60+10*Data!$B$15,(A152-100)*(10*Data!$B$16-10*Data!$B$15)/100)+10*Data!$B$15</f>
        <v>13607.747634357052</v>
      </c>
      <c r="C152" s="2">
        <f>B152/Data!$B$16</f>
        <v>17.1</v>
      </c>
      <c r="D152">
        <f>-Data!$B$8/Data!$B$6</f>
        <v>-2</v>
      </c>
      <c r="E152">
        <f aca="true" t="shared" si="2" ref="E152:E215">20*LOG10(ABS(D152))</f>
        <v>6.020599913279624</v>
      </c>
      <c r="F152">
        <v>180</v>
      </c>
      <c r="G152">
        <f>D152*Data!$B$10</f>
        <v>-2</v>
      </c>
    </row>
    <row r="153" spans="1:7" ht="12.75">
      <c r="A153">
        <v>130</v>
      </c>
      <c r="B153" s="3">
        <f>IF(10*Data!$B$15&lt;Data!$B$16,(A153-100)*(Data!$B$16-10*Data!$B$15)/60+10*Data!$B$15,(A153-100)*(10*Data!$B$16-10*Data!$B$15)/100)+10*Data!$B$15</f>
        <v>13528.170162811104</v>
      </c>
      <c r="C153" s="2">
        <f>B153/Data!$B$16</f>
        <v>17</v>
      </c>
      <c r="D153">
        <f>-Data!$B$8/Data!$B$6</f>
        <v>-2</v>
      </c>
      <c r="E153">
        <f t="shared" si="2"/>
        <v>6.020599913279624</v>
      </c>
      <c r="F153">
        <v>180</v>
      </c>
      <c r="G153">
        <f>D153*Data!$B$10</f>
        <v>-2</v>
      </c>
    </row>
    <row r="154" spans="1:7" ht="12.75">
      <c r="A154">
        <v>131</v>
      </c>
      <c r="B154" s="3">
        <f>IF(10*Data!$B$15&lt;Data!$B$16,(A154-100)*(Data!$B$16-10*Data!$B$15)/60+10*Data!$B$15,(A154-100)*(10*Data!$B$16-10*Data!$B$15)/100)+10*Data!$B$15</f>
        <v>13448.592691265158</v>
      </c>
      <c r="C154" s="2">
        <f>B154/Data!$B$16</f>
        <v>16.900000000000002</v>
      </c>
      <c r="D154">
        <f>-Data!$B$8/Data!$B$6</f>
        <v>-2</v>
      </c>
      <c r="E154">
        <f t="shared" si="2"/>
        <v>6.020599913279624</v>
      </c>
      <c r="F154">
        <v>180</v>
      </c>
      <c r="G154">
        <f>D154*Data!$B$10</f>
        <v>-2</v>
      </c>
    </row>
    <row r="155" spans="1:7" ht="12.75">
      <c r="A155">
        <v>132</v>
      </c>
      <c r="B155" s="3">
        <f>IF(10*Data!$B$15&lt;Data!$B$16,(A155-100)*(Data!$B$16-10*Data!$B$15)/60+10*Data!$B$15,(A155-100)*(10*Data!$B$16-10*Data!$B$15)/100)+10*Data!$B$15</f>
        <v>13369.01521971921</v>
      </c>
      <c r="C155" s="2">
        <f>B155/Data!$B$16</f>
        <v>16.8</v>
      </c>
      <c r="D155">
        <f>-Data!$B$8/Data!$B$6</f>
        <v>-2</v>
      </c>
      <c r="E155">
        <f t="shared" si="2"/>
        <v>6.020599913279624</v>
      </c>
      <c r="F155">
        <v>180</v>
      </c>
      <c r="G155">
        <f>D155*Data!$B$10</f>
        <v>-2</v>
      </c>
    </row>
    <row r="156" spans="1:7" ht="12.75">
      <c r="A156">
        <v>133</v>
      </c>
      <c r="B156" s="3">
        <f>IF(10*Data!$B$15&lt;Data!$B$16,(A156-100)*(Data!$B$16-10*Data!$B$15)/60+10*Data!$B$15,(A156-100)*(10*Data!$B$16-10*Data!$B$15)/100)+10*Data!$B$15</f>
        <v>13289.43774817326</v>
      </c>
      <c r="C156" s="2">
        <f>B156/Data!$B$16</f>
        <v>16.7</v>
      </c>
      <c r="D156">
        <f>-Data!$B$8/Data!$B$6</f>
        <v>-2</v>
      </c>
      <c r="E156">
        <f t="shared" si="2"/>
        <v>6.020599913279624</v>
      </c>
      <c r="F156">
        <v>180</v>
      </c>
      <c r="G156">
        <f>D156*Data!$B$10</f>
        <v>-2</v>
      </c>
    </row>
    <row r="157" spans="1:7" ht="12.75">
      <c r="A157">
        <v>134</v>
      </c>
      <c r="B157" s="3">
        <f>IF(10*Data!$B$15&lt;Data!$B$16,(A157-100)*(Data!$B$16-10*Data!$B$15)/60+10*Data!$B$15,(A157-100)*(10*Data!$B$16-10*Data!$B$15)/100)+10*Data!$B$15</f>
        <v>13209.860276627314</v>
      </c>
      <c r="C157" s="2">
        <f>B157/Data!$B$16</f>
        <v>16.6</v>
      </c>
      <c r="D157">
        <f>-Data!$B$8/Data!$B$6</f>
        <v>-2</v>
      </c>
      <c r="E157">
        <f t="shared" si="2"/>
        <v>6.020599913279624</v>
      </c>
      <c r="F157">
        <v>180</v>
      </c>
      <c r="G157">
        <f>D157*Data!$B$10</f>
        <v>-2</v>
      </c>
    </row>
    <row r="158" spans="1:7" ht="12.75">
      <c r="A158">
        <v>135</v>
      </c>
      <c r="B158" s="3">
        <f>IF(10*Data!$B$15&lt;Data!$B$16,(A158-100)*(Data!$B$16-10*Data!$B$15)/60+10*Data!$B$15,(A158-100)*(10*Data!$B$16-10*Data!$B$15)/100)+10*Data!$B$15</f>
        <v>13130.282805081366</v>
      </c>
      <c r="C158" s="2">
        <f>B158/Data!$B$16</f>
        <v>16.5</v>
      </c>
      <c r="D158">
        <f>-Data!$B$8/Data!$B$6</f>
        <v>-2</v>
      </c>
      <c r="E158">
        <f t="shared" si="2"/>
        <v>6.020599913279624</v>
      </c>
      <c r="F158">
        <v>180</v>
      </c>
      <c r="G158">
        <f>D158*Data!$B$10</f>
        <v>-2</v>
      </c>
    </row>
    <row r="159" spans="1:7" ht="12.75">
      <c r="A159">
        <v>136</v>
      </c>
      <c r="B159" s="3">
        <f>IF(10*Data!$B$15&lt;Data!$B$16,(A159-100)*(Data!$B$16-10*Data!$B$15)/60+10*Data!$B$15,(A159-100)*(10*Data!$B$16-10*Data!$B$15)/100)+10*Data!$B$15</f>
        <v>13050.705333535418</v>
      </c>
      <c r="C159" s="2">
        <f>B159/Data!$B$16</f>
        <v>16.4</v>
      </c>
      <c r="D159">
        <f>-Data!$B$8/Data!$B$6</f>
        <v>-2</v>
      </c>
      <c r="E159">
        <f t="shared" si="2"/>
        <v>6.020599913279624</v>
      </c>
      <c r="F159">
        <v>180</v>
      </c>
      <c r="G159">
        <f>D159*Data!$B$10</f>
        <v>-2</v>
      </c>
    </row>
    <row r="160" spans="1:7" ht="12.75">
      <c r="A160">
        <v>137</v>
      </c>
      <c r="B160" s="3">
        <f>IF(10*Data!$B$15&lt;Data!$B$16,(A160-100)*(Data!$B$16-10*Data!$B$15)/60+10*Data!$B$15,(A160-100)*(10*Data!$B$16-10*Data!$B$15)/100)+10*Data!$B$15</f>
        <v>12971.127861989471</v>
      </c>
      <c r="C160" s="2">
        <f>B160/Data!$B$16</f>
        <v>16.3</v>
      </c>
      <c r="D160">
        <f>-Data!$B$8/Data!$B$6</f>
        <v>-2</v>
      </c>
      <c r="E160">
        <f t="shared" si="2"/>
        <v>6.020599913279624</v>
      </c>
      <c r="F160">
        <v>180</v>
      </c>
      <c r="G160">
        <f>D160*Data!$B$10</f>
        <v>-2</v>
      </c>
    </row>
    <row r="161" spans="1:7" ht="12.75">
      <c r="A161">
        <v>138</v>
      </c>
      <c r="B161" s="3">
        <f>IF(10*Data!$B$15&lt;Data!$B$16,(A161-100)*(Data!$B$16-10*Data!$B$15)/60+10*Data!$B$15,(A161-100)*(10*Data!$B$16-10*Data!$B$15)/100)+10*Data!$B$15</f>
        <v>12891.550390443525</v>
      </c>
      <c r="C161" s="2">
        <f>B161/Data!$B$16</f>
        <v>16.200000000000003</v>
      </c>
      <c r="D161">
        <f>-Data!$B$8/Data!$B$6</f>
        <v>-2</v>
      </c>
      <c r="E161">
        <f t="shared" si="2"/>
        <v>6.020599913279624</v>
      </c>
      <c r="F161">
        <v>180</v>
      </c>
      <c r="G161">
        <f>D161*Data!$B$10</f>
        <v>-2</v>
      </c>
    </row>
    <row r="162" spans="1:7" ht="12.75">
      <c r="A162">
        <v>139</v>
      </c>
      <c r="B162" s="3">
        <f>IF(10*Data!$B$15&lt;Data!$B$16,(A162-100)*(Data!$B$16-10*Data!$B$15)/60+10*Data!$B$15,(A162-100)*(10*Data!$B$16-10*Data!$B$15)/100)+10*Data!$B$15</f>
        <v>12811.972918897576</v>
      </c>
      <c r="C162" s="2">
        <f>B162/Data!$B$16</f>
        <v>16.1</v>
      </c>
      <c r="D162">
        <f>-Data!$B$8/Data!$B$6</f>
        <v>-2</v>
      </c>
      <c r="E162">
        <f t="shared" si="2"/>
        <v>6.020599913279624</v>
      </c>
      <c r="F162">
        <v>180</v>
      </c>
      <c r="G162">
        <f>D162*Data!$B$10</f>
        <v>-2</v>
      </c>
    </row>
    <row r="163" spans="1:7" ht="12.75">
      <c r="A163">
        <v>140</v>
      </c>
      <c r="B163" s="3">
        <f>IF(10*Data!$B$15&lt;Data!$B$16,(A163-100)*(Data!$B$16-10*Data!$B$15)/60+10*Data!$B$15,(A163-100)*(10*Data!$B$16-10*Data!$B$15)/100)+10*Data!$B$15</f>
        <v>12732.395447351628</v>
      </c>
      <c r="C163" s="2">
        <f>B163/Data!$B$16</f>
        <v>16</v>
      </c>
      <c r="D163">
        <f>-Data!$B$8/Data!$B$6</f>
        <v>-2</v>
      </c>
      <c r="E163">
        <f t="shared" si="2"/>
        <v>6.020599913279624</v>
      </c>
      <c r="F163">
        <v>180</v>
      </c>
      <c r="G163">
        <f>D163*Data!$B$10</f>
        <v>-2</v>
      </c>
    </row>
    <row r="164" spans="1:7" ht="12.75">
      <c r="A164">
        <v>141</v>
      </c>
      <c r="B164" s="3">
        <f>IF(10*Data!$B$15&lt;Data!$B$16,(A164-100)*(Data!$B$16-10*Data!$B$15)/60+10*Data!$B$15,(A164-100)*(10*Data!$B$16-10*Data!$B$15)/100)+10*Data!$B$15</f>
        <v>12652.81797580568</v>
      </c>
      <c r="C164" s="2">
        <f>B164/Data!$B$16</f>
        <v>15.899999999999999</v>
      </c>
      <c r="D164">
        <f>-Data!$B$8/Data!$B$6</f>
        <v>-2</v>
      </c>
      <c r="E164">
        <f t="shared" si="2"/>
        <v>6.020599913279624</v>
      </c>
      <c r="F164">
        <v>180</v>
      </c>
      <c r="G164">
        <f>D164*Data!$B$10</f>
        <v>-2</v>
      </c>
    </row>
    <row r="165" spans="1:7" ht="12.75">
      <c r="A165">
        <v>142</v>
      </c>
      <c r="B165" s="3">
        <f>IF(10*Data!$B$15&lt;Data!$B$16,(A165-100)*(Data!$B$16-10*Data!$B$15)/60+10*Data!$B$15,(A165-100)*(10*Data!$B$16-10*Data!$B$15)/100)+10*Data!$B$15</f>
        <v>12573.240504259733</v>
      </c>
      <c r="C165" s="2">
        <f>B165/Data!$B$16</f>
        <v>15.8</v>
      </c>
      <c r="D165">
        <f>-Data!$B$8/Data!$B$6</f>
        <v>-2</v>
      </c>
      <c r="E165">
        <f t="shared" si="2"/>
        <v>6.020599913279624</v>
      </c>
      <c r="F165">
        <v>180</v>
      </c>
      <c r="G165">
        <f>D165*Data!$B$10</f>
        <v>-2</v>
      </c>
    </row>
    <row r="166" spans="1:7" ht="12.75">
      <c r="A166">
        <v>143</v>
      </c>
      <c r="B166" s="3">
        <f>IF(10*Data!$B$15&lt;Data!$B$16,(A166-100)*(Data!$B$16-10*Data!$B$15)/60+10*Data!$B$15,(A166-100)*(10*Data!$B$16-10*Data!$B$15)/100)+10*Data!$B$15</f>
        <v>12493.663032713785</v>
      </c>
      <c r="C166" s="2">
        <f>B166/Data!$B$16</f>
        <v>15.7</v>
      </c>
      <c r="D166">
        <f>-Data!$B$8/Data!$B$6</f>
        <v>-2</v>
      </c>
      <c r="E166">
        <f t="shared" si="2"/>
        <v>6.020599913279624</v>
      </c>
      <c r="F166">
        <v>180</v>
      </c>
      <c r="G166">
        <f>D166*Data!$B$10</f>
        <v>-2</v>
      </c>
    </row>
    <row r="167" spans="1:7" ht="12.75">
      <c r="A167">
        <v>144</v>
      </c>
      <c r="B167" s="3">
        <f>IF(10*Data!$B$15&lt;Data!$B$16,(A167-100)*(Data!$B$16-10*Data!$B$15)/60+10*Data!$B$15,(A167-100)*(10*Data!$B$16-10*Data!$B$15)/100)+10*Data!$B$15</f>
        <v>12414.085561167838</v>
      </c>
      <c r="C167" s="2">
        <f>B167/Data!$B$16</f>
        <v>15.600000000000001</v>
      </c>
      <c r="D167">
        <f>-Data!$B$8/Data!$B$6</f>
        <v>-2</v>
      </c>
      <c r="E167">
        <f t="shared" si="2"/>
        <v>6.020599913279624</v>
      </c>
      <c r="F167">
        <v>180</v>
      </c>
      <c r="G167">
        <f>D167*Data!$B$10</f>
        <v>-2</v>
      </c>
    </row>
    <row r="168" spans="1:7" ht="12.75">
      <c r="A168">
        <v>145</v>
      </c>
      <c r="B168" s="3">
        <f>IF(10*Data!$B$15&lt;Data!$B$16,(A168-100)*(Data!$B$16-10*Data!$B$15)/60+10*Data!$B$15,(A168-100)*(10*Data!$B$16-10*Data!$B$15)/100)+10*Data!$B$15</f>
        <v>12334.50808962189</v>
      </c>
      <c r="C168" s="2">
        <f>B168/Data!$B$16</f>
        <v>15.5</v>
      </c>
      <c r="D168">
        <f>-Data!$B$8/Data!$B$6</f>
        <v>-2</v>
      </c>
      <c r="E168">
        <f t="shared" si="2"/>
        <v>6.020599913279624</v>
      </c>
      <c r="F168">
        <v>180</v>
      </c>
      <c r="G168">
        <f>D168*Data!$B$10</f>
        <v>-2</v>
      </c>
    </row>
    <row r="169" spans="1:7" ht="12.75">
      <c r="A169">
        <v>146</v>
      </c>
      <c r="B169" s="3">
        <f>IF(10*Data!$B$15&lt;Data!$B$16,(A169-100)*(Data!$B$16-10*Data!$B$15)/60+10*Data!$B$15,(A169-100)*(10*Data!$B$16-10*Data!$B$15)/100)+10*Data!$B$15</f>
        <v>12254.930618075941</v>
      </c>
      <c r="C169" s="2">
        <f>B169/Data!$B$16</f>
        <v>15.399999999999999</v>
      </c>
      <c r="D169">
        <f>-Data!$B$8/Data!$B$6</f>
        <v>-2</v>
      </c>
      <c r="E169">
        <f t="shared" si="2"/>
        <v>6.020599913279624</v>
      </c>
      <c r="F169">
        <v>180</v>
      </c>
      <c r="G169">
        <f>D169*Data!$B$10</f>
        <v>-2</v>
      </c>
    </row>
    <row r="170" spans="1:7" ht="12.75">
      <c r="A170">
        <v>147</v>
      </c>
      <c r="B170" s="3">
        <f>IF(10*Data!$B$15&lt;Data!$B$16,(A170-100)*(Data!$B$16-10*Data!$B$15)/60+10*Data!$B$15,(A170-100)*(10*Data!$B$16-10*Data!$B$15)/100)+10*Data!$B$15</f>
        <v>12175.353146529995</v>
      </c>
      <c r="C170" s="2">
        <f>B170/Data!$B$16</f>
        <v>15.3</v>
      </c>
      <c r="D170">
        <f>-Data!$B$8/Data!$B$6</f>
        <v>-2</v>
      </c>
      <c r="E170">
        <f t="shared" si="2"/>
        <v>6.020599913279624</v>
      </c>
      <c r="F170">
        <v>180</v>
      </c>
      <c r="G170">
        <f>D170*Data!$B$10</f>
        <v>-2</v>
      </c>
    </row>
    <row r="171" spans="1:7" ht="12.75">
      <c r="A171">
        <v>148</v>
      </c>
      <c r="B171" s="3">
        <f>IF(10*Data!$B$15&lt;Data!$B$16,(A171-100)*(Data!$B$16-10*Data!$B$15)/60+10*Data!$B$15,(A171-100)*(10*Data!$B$16-10*Data!$B$15)/100)+10*Data!$B$15</f>
        <v>12095.775674984046</v>
      </c>
      <c r="C171" s="2">
        <f>B171/Data!$B$16</f>
        <v>15.2</v>
      </c>
      <c r="D171">
        <f>-Data!$B$8/Data!$B$6</f>
        <v>-2</v>
      </c>
      <c r="E171">
        <f t="shared" si="2"/>
        <v>6.020599913279624</v>
      </c>
      <c r="F171">
        <v>180</v>
      </c>
      <c r="G171">
        <f>D171*Data!$B$10</f>
        <v>-2</v>
      </c>
    </row>
    <row r="172" spans="1:7" ht="12.75">
      <c r="A172">
        <v>149</v>
      </c>
      <c r="B172" s="3">
        <f>IF(10*Data!$B$15&lt;Data!$B$16,(A172-100)*(Data!$B$16-10*Data!$B$15)/60+10*Data!$B$15,(A172-100)*(10*Data!$B$16-10*Data!$B$15)/100)+10*Data!$B$15</f>
        <v>12016.1982034381</v>
      </c>
      <c r="C172" s="2">
        <f>B172/Data!$B$16</f>
        <v>15.100000000000001</v>
      </c>
      <c r="D172">
        <f>-Data!$B$8/Data!$B$6</f>
        <v>-2</v>
      </c>
      <c r="E172">
        <f t="shared" si="2"/>
        <v>6.020599913279624</v>
      </c>
      <c r="F172">
        <v>180</v>
      </c>
      <c r="G172">
        <f>D172*Data!$B$10</f>
        <v>-2</v>
      </c>
    </row>
    <row r="173" spans="1:7" ht="12.75">
      <c r="A173">
        <v>150</v>
      </c>
      <c r="B173" s="3">
        <f>IF(10*Data!$B$15&lt;Data!$B$16,(A173-100)*(Data!$B$16-10*Data!$B$15)/60+10*Data!$B$15,(A173-100)*(10*Data!$B$16-10*Data!$B$15)/100)+10*Data!$B$15</f>
        <v>11936.620731892152</v>
      </c>
      <c r="C173" s="2">
        <f>B173/Data!$B$16</f>
        <v>15</v>
      </c>
      <c r="D173">
        <f>-Data!$B$8/Data!$B$6</f>
        <v>-2</v>
      </c>
      <c r="E173">
        <f t="shared" si="2"/>
        <v>6.020599913279624</v>
      </c>
      <c r="F173">
        <v>180</v>
      </c>
      <c r="G173">
        <f>D173*Data!$B$10</f>
        <v>-2</v>
      </c>
    </row>
    <row r="174" spans="1:7" ht="12.75">
      <c r="A174">
        <v>151</v>
      </c>
      <c r="B174" s="3">
        <f>IF(10*Data!$B$15&lt;Data!$B$16,(A174-100)*(Data!$B$16-10*Data!$B$15)/60+10*Data!$B$15,(A174-100)*(10*Data!$B$16-10*Data!$B$15)/100)+10*Data!$B$15</f>
        <v>11857.043260346203</v>
      </c>
      <c r="C174" s="2">
        <f>B174/Data!$B$16</f>
        <v>14.9</v>
      </c>
      <c r="D174">
        <f>-Data!$B$8/Data!$B$6</f>
        <v>-2</v>
      </c>
      <c r="E174">
        <f t="shared" si="2"/>
        <v>6.020599913279624</v>
      </c>
      <c r="F174">
        <v>180</v>
      </c>
      <c r="G174">
        <f>D174*Data!$B$10</f>
        <v>-2</v>
      </c>
    </row>
    <row r="175" spans="1:7" ht="12.75">
      <c r="A175">
        <v>152</v>
      </c>
      <c r="B175" s="3">
        <f>IF(10*Data!$B$15&lt;Data!$B$16,(A175-100)*(Data!$B$16-10*Data!$B$15)/60+10*Data!$B$15,(A175-100)*(10*Data!$B$16-10*Data!$B$15)/100)+10*Data!$B$15</f>
        <v>11777.465788800255</v>
      </c>
      <c r="C175" s="2">
        <f>B175/Data!$B$16</f>
        <v>14.799999999999999</v>
      </c>
      <c r="D175">
        <f>-Data!$B$8/Data!$B$6</f>
        <v>-2</v>
      </c>
      <c r="E175">
        <f t="shared" si="2"/>
        <v>6.020599913279624</v>
      </c>
      <c r="F175">
        <v>180</v>
      </c>
      <c r="G175">
        <f>D175*Data!$B$10</f>
        <v>-2</v>
      </c>
    </row>
    <row r="176" spans="1:7" ht="12.75">
      <c r="A176">
        <v>153</v>
      </c>
      <c r="B176" s="3">
        <f>IF(10*Data!$B$15&lt;Data!$B$16,(A176-100)*(Data!$B$16-10*Data!$B$15)/60+10*Data!$B$15,(A176-100)*(10*Data!$B$16-10*Data!$B$15)/100)+10*Data!$B$15</f>
        <v>11697.888317254308</v>
      </c>
      <c r="C176" s="2">
        <f>B176/Data!$B$16</f>
        <v>14.700000000000001</v>
      </c>
      <c r="D176">
        <f>-Data!$B$8/Data!$B$6</f>
        <v>-2</v>
      </c>
      <c r="E176">
        <f t="shared" si="2"/>
        <v>6.020599913279624</v>
      </c>
      <c r="F176">
        <v>180</v>
      </c>
      <c r="G176">
        <f>D176*Data!$B$10</f>
        <v>-2</v>
      </c>
    </row>
    <row r="177" spans="1:7" ht="12.75">
      <c r="A177">
        <v>154</v>
      </c>
      <c r="B177" s="3">
        <f>IF(10*Data!$B$15&lt;Data!$B$16,(A177-100)*(Data!$B$16-10*Data!$B$15)/60+10*Data!$B$15,(A177-100)*(10*Data!$B$16-10*Data!$B$15)/100)+10*Data!$B$15</f>
        <v>11618.31084570836</v>
      </c>
      <c r="C177" s="2">
        <f>B177/Data!$B$16</f>
        <v>14.6</v>
      </c>
      <c r="D177">
        <f>-Data!$B$8/Data!$B$6</f>
        <v>-2</v>
      </c>
      <c r="E177">
        <f t="shared" si="2"/>
        <v>6.020599913279624</v>
      </c>
      <c r="F177">
        <v>180</v>
      </c>
      <c r="G177">
        <f>D177*Data!$B$10</f>
        <v>-2</v>
      </c>
    </row>
    <row r="178" spans="1:7" ht="12.75">
      <c r="A178">
        <v>155</v>
      </c>
      <c r="B178" s="3">
        <f>IF(10*Data!$B$15&lt;Data!$B$16,(A178-100)*(Data!$B$16-10*Data!$B$15)/60+10*Data!$B$15,(A178-100)*(10*Data!$B$16-10*Data!$B$15)/100)+10*Data!$B$15</f>
        <v>11538.733374162413</v>
      </c>
      <c r="C178" s="2">
        <f>B178/Data!$B$16</f>
        <v>14.5</v>
      </c>
      <c r="D178">
        <f>-Data!$B$8/Data!$B$6</f>
        <v>-2</v>
      </c>
      <c r="E178">
        <f t="shared" si="2"/>
        <v>6.020599913279624</v>
      </c>
      <c r="F178">
        <v>180</v>
      </c>
      <c r="G178">
        <f>D178*Data!$B$10</f>
        <v>-2</v>
      </c>
    </row>
    <row r="179" spans="1:7" ht="12.75">
      <c r="A179">
        <v>156</v>
      </c>
      <c r="B179" s="3">
        <f>IF(10*Data!$B$15&lt;Data!$B$16,(A179-100)*(Data!$B$16-10*Data!$B$15)/60+10*Data!$B$15,(A179-100)*(10*Data!$B$16-10*Data!$B$15)/100)+10*Data!$B$15</f>
        <v>11459.155902616465</v>
      </c>
      <c r="C179" s="2">
        <f>B179/Data!$B$16</f>
        <v>14.4</v>
      </c>
      <c r="D179">
        <f>-Data!$B$8/Data!$B$6</f>
        <v>-2</v>
      </c>
      <c r="E179">
        <f t="shared" si="2"/>
        <v>6.020599913279624</v>
      </c>
      <c r="F179">
        <v>180</v>
      </c>
      <c r="G179">
        <f>D179*Data!$B$10</f>
        <v>-2</v>
      </c>
    </row>
    <row r="180" spans="1:7" ht="12.75">
      <c r="A180">
        <v>157</v>
      </c>
      <c r="B180" s="3">
        <f>IF(10*Data!$B$15&lt;Data!$B$16,(A180-100)*(Data!$B$16-10*Data!$B$15)/60+10*Data!$B$15,(A180-100)*(10*Data!$B$16-10*Data!$B$15)/100)+10*Data!$B$15</f>
        <v>11379.578431070517</v>
      </c>
      <c r="C180" s="2">
        <f>B180/Data!$B$16</f>
        <v>14.299999999999999</v>
      </c>
      <c r="D180">
        <f>-Data!$B$8/Data!$B$6</f>
        <v>-2</v>
      </c>
      <c r="E180">
        <f t="shared" si="2"/>
        <v>6.020599913279624</v>
      </c>
      <c r="F180">
        <v>180</v>
      </c>
      <c r="G180">
        <f>D180*Data!$B$10</f>
        <v>-2</v>
      </c>
    </row>
    <row r="181" spans="1:7" ht="12.75">
      <c r="A181">
        <v>158</v>
      </c>
      <c r="B181" s="3">
        <f>IF(10*Data!$B$15&lt;Data!$B$16,(A181-100)*(Data!$B$16-10*Data!$B$15)/60+10*Data!$B$15,(A181-100)*(10*Data!$B$16-10*Data!$B$15)/100)+10*Data!$B$15</f>
        <v>11300.00095952457</v>
      </c>
      <c r="C181" s="2">
        <f>B181/Data!$B$16</f>
        <v>14.200000000000001</v>
      </c>
      <c r="D181">
        <f>-Data!$B$8/Data!$B$6</f>
        <v>-2</v>
      </c>
      <c r="E181">
        <f t="shared" si="2"/>
        <v>6.020599913279624</v>
      </c>
      <c r="F181">
        <v>180</v>
      </c>
      <c r="G181">
        <f>D181*Data!$B$10</f>
        <v>-2</v>
      </c>
    </row>
    <row r="182" spans="1:7" ht="12.75">
      <c r="A182">
        <v>159</v>
      </c>
      <c r="B182" s="3">
        <f>IF(10*Data!$B$15&lt;Data!$B$16,(A182-100)*(Data!$B$16-10*Data!$B$15)/60+10*Data!$B$15,(A182-100)*(10*Data!$B$16-10*Data!$B$15)/100)+10*Data!$B$15</f>
        <v>11220.423487978622</v>
      </c>
      <c r="C182" s="2">
        <f>B182/Data!$B$16</f>
        <v>14.1</v>
      </c>
      <c r="D182">
        <f>-Data!$B$8/Data!$B$6</f>
        <v>-2</v>
      </c>
      <c r="E182">
        <f t="shared" si="2"/>
        <v>6.020599913279624</v>
      </c>
      <c r="F182">
        <v>180</v>
      </c>
      <c r="G182">
        <f>D182*Data!$B$10</f>
        <v>-2</v>
      </c>
    </row>
    <row r="183" spans="1:7" ht="12.75">
      <c r="A183">
        <v>160</v>
      </c>
      <c r="B183" s="3">
        <f>IF(10*Data!$B$15&lt;Data!$B$16,(A183-100)*(Data!$B$16-10*Data!$B$15)/60+10*Data!$B$15,(A183-100)*(10*Data!$B$16-10*Data!$B$15)/100)+10*Data!$B$15</f>
        <v>11140.846016432675</v>
      </c>
      <c r="C183" s="2">
        <f>B183/Data!$B$16</f>
        <v>14.000000000000002</v>
      </c>
      <c r="D183">
        <f>-Data!$B$8/Data!$B$6</f>
        <v>-2</v>
      </c>
      <c r="E183">
        <f t="shared" si="2"/>
        <v>6.020599913279624</v>
      </c>
      <c r="F183">
        <v>180</v>
      </c>
      <c r="G183">
        <f>D183*Data!$B$10</f>
        <v>-2</v>
      </c>
    </row>
    <row r="184" spans="1:7" ht="12.75">
      <c r="A184">
        <v>161</v>
      </c>
      <c r="B184" s="3">
        <f>IF(10*Data!$B$15&lt;Data!$B$16,(A185-160)*9*Data!$B$16/40+Data!$B$16,(A184-100)*(10*Data!$B$16-10*Data!$B$15)/100)+10*Data!$B$15</f>
        <v>11061.268544886727</v>
      </c>
      <c r="C184" s="2">
        <f>B184/Data!$B$16</f>
        <v>13.9</v>
      </c>
      <c r="D184">
        <f>-Data!$B$8/Data!$B$6</f>
        <v>-2</v>
      </c>
      <c r="E184">
        <f t="shared" si="2"/>
        <v>6.020599913279624</v>
      </c>
      <c r="F184">
        <v>180</v>
      </c>
      <c r="G184">
        <f>D184*Data!$B$10</f>
        <v>-2</v>
      </c>
    </row>
    <row r="185" spans="1:7" ht="12.75">
      <c r="A185">
        <v>162</v>
      </c>
      <c r="B185" s="3">
        <f>IF(10*Data!$B$15&lt;Data!$B$16,(A186-160)*9*Data!$B$16/40+Data!$B$16,(A185-100)*(10*Data!$B$16-10*Data!$B$15)/100)+10*Data!$B$15</f>
        <v>10981.691073340779</v>
      </c>
      <c r="C185" s="2">
        <f>B185/Data!$B$16</f>
        <v>13.799999999999999</v>
      </c>
      <c r="D185">
        <f>-Data!$B$8/Data!$B$6</f>
        <v>-2</v>
      </c>
      <c r="E185">
        <f t="shared" si="2"/>
        <v>6.020599913279624</v>
      </c>
      <c r="F185">
        <v>180</v>
      </c>
      <c r="G185">
        <f>D185*Data!$B$10</f>
        <v>-2</v>
      </c>
    </row>
    <row r="186" spans="1:7" ht="12.75">
      <c r="A186">
        <v>163</v>
      </c>
      <c r="B186" s="3">
        <f>IF(10*Data!$B$15&lt;Data!$B$16,(A187-160)*9*Data!$B$16/40+Data!$B$16,(A186-100)*(10*Data!$B$16-10*Data!$B$15)/100)+10*Data!$B$15</f>
        <v>10902.11360179483</v>
      </c>
      <c r="C186" s="2">
        <f>B186/Data!$B$16</f>
        <v>13.7</v>
      </c>
      <c r="D186">
        <f>-Data!$B$8/Data!$B$6</f>
        <v>-2</v>
      </c>
      <c r="E186">
        <f t="shared" si="2"/>
        <v>6.020599913279624</v>
      </c>
      <c r="F186">
        <v>180</v>
      </c>
      <c r="G186">
        <f>D186*Data!$B$10</f>
        <v>-2</v>
      </c>
    </row>
    <row r="187" spans="1:7" ht="12.75">
      <c r="A187">
        <v>164</v>
      </c>
      <c r="B187" s="3">
        <f>IF(10*Data!$B$15&lt;Data!$B$16,(A188-160)*9*Data!$B$16/40+Data!$B$16,(A187-100)*(10*Data!$B$16-10*Data!$B$15)/100)+10*Data!$B$15</f>
        <v>10822.536130248884</v>
      </c>
      <c r="C187" s="2">
        <f>B187/Data!$B$16</f>
        <v>13.6</v>
      </c>
      <c r="D187">
        <f>-Data!$B$8/Data!$B$6</f>
        <v>-2</v>
      </c>
      <c r="E187">
        <f t="shared" si="2"/>
        <v>6.020599913279624</v>
      </c>
      <c r="F187">
        <v>180</v>
      </c>
      <c r="G187">
        <f>D187*Data!$B$10</f>
        <v>-2</v>
      </c>
    </row>
    <row r="188" spans="1:7" ht="12.75">
      <c r="A188">
        <v>165</v>
      </c>
      <c r="B188" s="3">
        <f>IF(10*Data!$B$15&lt;Data!$B$16,(A189-160)*9*Data!$B$16/40+Data!$B$16,(A188-100)*(10*Data!$B$16-10*Data!$B$15)/100)+10*Data!$B$15</f>
        <v>10742.958658702937</v>
      </c>
      <c r="C188" s="2">
        <f>B188/Data!$B$16</f>
        <v>13.500000000000002</v>
      </c>
      <c r="D188">
        <f>-Data!$B$8/Data!$B$6</f>
        <v>-2</v>
      </c>
      <c r="E188">
        <f t="shared" si="2"/>
        <v>6.020599913279624</v>
      </c>
      <c r="F188">
        <v>180</v>
      </c>
      <c r="G188">
        <f>D188*Data!$B$10</f>
        <v>-2</v>
      </c>
    </row>
    <row r="189" spans="1:7" ht="12.75">
      <c r="A189">
        <v>166</v>
      </c>
      <c r="B189" s="3">
        <f>IF(10*Data!$B$15&lt;Data!$B$16,(A190-160)*9*Data!$B$16/40+Data!$B$16,(A189-100)*(10*Data!$B$16-10*Data!$B$15)/100)+10*Data!$B$15</f>
        <v>10663.381187156989</v>
      </c>
      <c r="C189" s="2">
        <f>B189/Data!$B$16</f>
        <v>13.4</v>
      </c>
      <c r="D189">
        <f>-Data!$B$8/Data!$B$6</f>
        <v>-2</v>
      </c>
      <c r="E189">
        <f t="shared" si="2"/>
        <v>6.020599913279624</v>
      </c>
      <c r="F189">
        <v>180</v>
      </c>
      <c r="G189">
        <f>D189*Data!$B$10</f>
        <v>-2</v>
      </c>
    </row>
    <row r="190" spans="1:7" ht="12.75">
      <c r="A190">
        <v>167</v>
      </c>
      <c r="B190" s="3">
        <f>IF(10*Data!$B$15&lt;Data!$B$16,(A191-160)*9*Data!$B$16/40+Data!$B$16,(A190-100)*(10*Data!$B$16-10*Data!$B$15)/100)+10*Data!$B$15</f>
        <v>10583.80371561104</v>
      </c>
      <c r="C190" s="2">
        <f>B190/Data!$B$16</f>
        <v>13.299999999999999</v>
      </c>
      <c r="D190">
        <f>-Data!$B$8/Data!$B$6</f>
        <v>-2</v>
      </c>
      <c r="E190">
        <f t="shared" si="2"/>
        <v>6.020599913279624</v>
      </c>
      <c r="F190">
        <v>180</v>
      </c>
      <c r="G190">
        <f>D190*Data!$B$10</f>
        <v>-2</v>
      </c>
    </row>
    <row r="191" spans="1:7" ht="12.75">
      <c r="A191">
        <v>168</v>
      </c>
      <c r="B191" s="3">
        <f>IF(10*Data!$B$15&lt;Data!$B$16,(A192-160)*9*Data!$B$16/40+Data!$B$16,(A191-100)*(10*Data!$B$16-10*Data!$B$15)/100)+10*Data!$B$15</f>
        <v>10504.226244065092</v>
      </c>
      <c r="C191" s="2">
        <f>B191/Data!$B$16</f>
        <v>13.2</v>
      </c>
      <c r="D191">
        <f>-Data!$B$8/Data!$B$6</f>
        <v>-2</v>
      </c>
      <c r="E191">
        <f t="shared" si="2"/>
        <v>6.020599913279624</v>
      </c>
      <c r="F191">
        <v>180</v>
      </c>
      <c r="G191">
        <f>D191*Data!$B$10</f>
        <v>-2</v>
      </c>
    </row>
    <row r="192" spans="1:7" ht="12.75">
      <c r="A192">
        <v>169</v>
      </c>
      <c r="B192" s="3">
        <f>IF(10*Data!$B$15&lt;Data!$B$16,(A193-160)*9*Data!$B$16/40+Data!$B$16,(A192-100)*(10*Data!$B$16-10*Data!$B$15)/100)+10*Data!$B$15</f>
        <v>10424.648772519145</v>
      </c>
      <c r="C192" s="2">
        <f>B192/Data!$B$16</f>
        <v>13.1</v>
      </c>
      <c r="D192">
        <f>-Data!$B$8/Data!$B$6</f>
        <v>-2</v>
      </c>
      <c r="E192">
        <f t="shared" si="2"/>
        <v>6.020599913279624</v>
      </c>
      <c r="F192">
        <v>180</v>
      </c>
      <c r="G192">
        <f>D192*Data!$B$10</f>
        <v>-2</v>
      </c>
    </row>
    <row r="193" spans="1:7" ht="12.75">
      <c r="A193">
        <v>170</v>
      </c>
      <c r="B193" s="3">
        <f>IF(10*Data!$B$15&lt;Data!$B$16,(A194-160)*9*Data!$B$16/40+Data!$B$16,(A193-100)*(10*Data!$B$16-10*Data!$B$15)/100)+10*Data!$B$15</f>
        <v>10345.071300973199</v>
      </c>
      <c r="C193" s="2">
        <f>B193/Data!$B$16</f>
        <v>13.000000000000002</v>
      </c>
      <c r="D193">
        <f>-Data!$B$8/Data!$B$6</f>
        <v>-2</v>
      </c>
      <c r="E193">
        <f t="shared" si="2"/>
        <v>6.020599913279624</v>
      </c>
      <c r="F193">
        <v>180</v>
      </c>
      <c r="G193">
        <f>D193*Data!$B$10</f>
        <v>-2</v>
      </c>
    </row>
    <row r="194" spans="1:7" ht="12.75">
      <c r="A194">
        <v>171</v>
      </c>
      <c r="B194" s="3">
        <f>IF(10*Data!$B$15&lt;Data!$B$16,(A195-160)*9*Data!$B$16/40+Data!$B$16,(A194-100)*(10*Data!$B$16-10*Data!$B$15)/100)+10*Data!$B$15</f>
        <v>10265.49382942725</v>
      </c>
      <c r="C194" s="2">
        <f>B194/Data!$B$16</f>
        <v>12.9</v>
      </c>
      <c r="D194">
        <f>-Data!$B$8/Data!$B$6</f>
        <v>-2</v>
      </c>
      <c r="E194">
        <f t="shared" si="2"/>
        <v>6.020599913279624</v>
      </c>
      <c r="F194">
        <v>180</v>
      </c>
      <c r="G194">
        <f>D194*Data!$B$10</f>
        <v>-2</v>
      </c>
    </row>
    <row r="195" spans="1:7" ht="12.75">
      <c r="A195">
        <v>172</v>
      </c>
      <c r="B195" s="3">
        <f>IF(10*Data!$B$15&lt;Data!$B$16,(A196-160)*9*Data!$B$16/40+Data!$B$16,(A195-100)*(10*Data!$B$16-10*Data!$B$15)/100)+10*Data!$B$15</f>
        <v>10185.916357881302</v>
      </c>
      <c r="C195" s="2">
        <f>B195/Data!$B$16</f>
        <v>12.8</v>
      </c>
      <c r="D195">
        <f>-Data!$B$8/Data!$B$6</f>
        <v>-2</v>
      </c>
      <c r="E195">
        <f t="shared" si="2"/>
        <v>6.020599913279624</v>
      </c>
      <c r="F195">
        <v>180</v>
      </c>
      <c r="G195">
        <f>D195*Data!$B$10</f>
        <v>-2</v>
      </c>
    </row>
    <row r="196" spans="1:7" ht="12.75">
      <c r="A196">
        <v>173</v>
      </c>
      <c r="B196" s="3">
        <f>IF(10*Data!$B$15&lt;Data!$B$16,(A197-160)*9*Data!$B$16/40+Data!$B$16,(A196-100)*(10*Data!$B$16-10*Data!$B$15)/100)+10*Data!$B$15</f>
        <v>10106.338886335354</v>
      </c>
      <c r="C196" s="2">
        <f>B196/Data!$B$16</f>
        <v>12.7</v>
      </c>
      <c r="D196">
        <f>-Data!$B$8/Data!$B$6</f>
        <v>-2</v>
      </c>
      <c r="E196">
        <f t="shared" si="2"/>
        <v>6.020599913279624</v>
      </c>
      <c r="F196">
        <v>180</v>
      </c>
      <c r="G196">
        <f>D196*Data!$B$10</f>
        <v>-2</v>
      </c>
    </row>
    <row r="197" spans="1:7" ht="12.75">
      <c r="A197">
        <v>174</v>
      </c>
      <c r="B197" s="3">
        <f>IF(10*Data!$B$15&lt;Data!$B$16,(A198-160)*9*Data!$B$16/40+Data!$B$16,(A197-100)*(10*Data!$B$16-10*Data!$B$15)/100)+10*Data!$B$15</f>
        <v>10026.761414789407</v>
      </c>
      <c r="C197" s="2">
        <f>B197/Data!$B$16</f>
        <v>12.600000000000001</v>
      </c>
      <c r="D197">
        <f>-Data!$B$8/Data!$B$6</f>
        <v>-2</v>
      </c>
      <c r="E197">
        <f t="shared" si="2"/>
        <v>6.020599913279624</v>
      </c>
      <c r="F197">
        <v>180</v>
      </c>
      <c r="G197">
        <f>D197*Data!$B$10</f>
        <v>-2</v>
      </c>
    </row>
    <row r="198" spans="1:7" ht="12.75">
      <c r="A198">
        <v>175</v>
      </c>
      <c r="B198" s="3">
        <f>IF(10*Data!$B$15&lt;Data!$B$16,(A199-160)*9*Data!$B$16/40+Data!$B$16,(A198-100)*(10*Data!$B$16-10*Data!$B$15)/100)+10*Data!$B$15</f>
        <v>9947.18394324346</v>
      </c>
      <c r="C198" s="2">
        <f>B198/Data!$B$16</f>
        <v>12.500000000000002</v>
      </c>
      <c r="D198">
        <f>-Data!$B$8/Data!$B$6</f>
        <v>-2</v>
      </c>
      <c r="E198">
        <f t="shared" si="2"/>
        <v>6.020599913279624</v>
      </c>
      <c r="F198">
        <v>180</v>
      </c>
      <c r="G198">
        <f>D198*Data!$B$10</f>
        <v>-2</v>
      </c>
    </row>
    <row r="199" spans="1:7" ht="12.75">
      <c r="A199">
        <v>176</v>
      </c>
      <c r="B199" s="3">
        <f>IF(10*Data!$B$15&lt;Data!$B$16,(A200-160)*9*Data!$B$16/40+Data!$B$16,(A199-100)*(10*Data!$B$16-10*Data!$B$15)/100)+10*Data!$B$15</f>
        <v>9867.606471697512</v>
      </c>
      <c r="C199" s="2">
        <f>B199/Data!$B$16</f>
        <v>12.4</v>
      </c>
      <c r="D199">
        <f>-Data!$B$8/Data!$B$6</f>
        <v>-2</v>
      </c>
      <c r="E199">
        <f t="shared" si="2"/>
        <v>6.020599913279624</v>
      </c>
      <c r="F199">
        <v>180</v>
      </c>
      <c r="G199">
        <f>D199*Data!$B$10</f>
        <v>-2</v>
      </c>
    </row>
    <row r="200" spans="1:7" ht="12.75">
      <c r="A200">
        <v>177</v>
      </c>
      <c r="B200" s="3">
        <f>IF(10*Data!$B$15&lt;Data!$B$16,(A201-160)*9*Data!$B$16/40+Data!$B$16,(A200-100)*(10*Data!$B$16-10*Data!$B$15)/100)+10*Data!$B$15</f>
        <v>9788.029000151564</v>
      </c>
      <c r="C200" s="2">
        <f>B200/Data!$B$16</f>
        <v>12.3</v>
      </c>
      <c r="D200">
        <f>-Data!$B$8/Data!$B$6</f>
        <v>-2</v>
      </c>
      <c r="E200">
        <f t="shared" si="2"/>
        <v>6.020599913279624</v>
      </c>
      <c r="F200">
        <v>180</v>
      </c>
      <c r="G200">
        <f>D200*Data!$B$10</f>
        <v>-2</v>
      </c>
    </row>
    <row r="201" spans="1:7" ht="12.75">
      <c r="A201">
        <v>178</v>
      </c>
      <c r="B201" s="3">
        <f>IF(10*Data!$B$15&lt;Data!$B$16,(A202-160)*9*Data!$B$16/40+Data!$B$16,(A201-100)*(10*Data!$B$16-10*Data!$B$15)/100)+10*Data!$B$15</f>
        <v>9708.451528605616</v>
      </c>
      <c r="C201" s="2">
        <f>B201/Data!$B$16</f>
        <v>12.2</v>
      </c>
      <c r="D201">
        <f>-Data!$B$8/Data!$B$6</f>
        <v>-2</v>
      </c>
      <c r="E201">
        <f t="shared" si="2"/>
        <v>6.020599913279624</v>
      </c>
      <c r="F201">
        <v>180</v>
      </c>
      <c r="G201">
        <f>D201*Data!$B$10</f>
        <v>-2</v>
      </c>
    </row>
    <row r="202" spans="1:7" ht="12.75">
      <c r="A202">
        <v>179</v>
      </c>
      <c r="B202" s="3">
        <f>IF(10*Data!$B$15&lt;Data!$B$16,(A203-160)*9*Data!$B$16/40+Data!$B$16,(A202-100)*(10*Data!$B$16-10*Data!$B$15)/100)+10*Data!$B$15</f>
        <v>9628.874057059667</v>
      </c>
      <c r="C202" s="2">
        <f>B202/Data!$B$16</f>
        <v>12.099999999999998</v>
      </c>
      <c r="D202">
        <f>-Data!$B$8/Data!$B$6</f>
        <v>-2</v>
      </c>
      <c r="E202">
        <f t="shared" si="2"/>
        <v>6.020599913279624</v>
      </c>
      <c r="F202">
        <v>180</v>
      </c>
      <c r="G202">
        <f>D202*Data!$B$10</f>
        <v>-2</v>
      </c>
    </row>
    <row r="203" spans="1:7" ht="12.75">
      <c r="A203">
        <v>180</v>
      </c>
      <c r="B203" s="3">
        <f>IF(10*Data!$B$15&lt;Data!$B$16,(A204-160)*9*Data!$B$16/40+Data!$B$16,(A203-100)*(10*Data!$B$16-10*Data!$B$15)/100)+10*Data!$B$15</f>
        <v>9549.29658551372</v>
      </c>
      <c r="C203" s="2">
        <f>B203/Data!$B$16</f>
        <v>12</v>
      </c>
      <c r="D203">
        <f>-Data!$B$8/Data!$B$6</f>
        <v>-2</v>
      </c>
      <c r="E203">
        <f t="shared" si="2"/>
        <v>6.020599913279624</v>
      </c>
      <c r="F203">
        <v>180</v>
      </c>
      <c r="G203">
        <f>D203*Data!$B$10</f>
        <v>-2</v>
      </c>
    </row>
    <row r="204" spans="1:7" ht="12.75">
      <c r="A204">
        <v>181</v>
      </c>
      <c r="B204" s="3">
        <f>IF(10*Data!$B$15&lt;Data!$B$16,(A205-160)*9*Data!$B$16/40+Data!$B$16,(A204-100)*(10*Data!$B$16-10*Data!$B$15)/100)+10*Data!$B$15</f>
        <v>9469.719113967774</v>
      </c>
      <c r="C204" s="2">
        <f>B204/Data!$B$16</f>
        <v>11.900000000000002</v>
      </c>
      <c r="D204">
        <f>-Data!$B$8/Data!$B$6</f>
        <v>-2</v>
      </c>
      <c r="E204">
        <f t="shared" si="2"/>
        <v>6.020599913279624</v>
      </c>
      <c r="F204">
        <v>180</v>
      </c>
      <c r="G204">
        <f>D204*Data!$B$10</f>
        <v>-2</v>
      </c>
    </row>
    <row r="205" spans="1:7" ht="12.75">
      <c r="A205">
        <v>182</v>
      </c>
      <c r="B205" s="3">
        <f>IF(10*Data!$B$15&lt;Data!$B$16,(A206-160)*9*Data!$B$16/40+Data!$B$16,(A205-100)*(10*Data!$B$16-10*Data!$B$15)/100)+10*Data!$B$15</f>
        <v>9390.141642421826</v>
      </c>
      <c r="C205" s="2">
        <f>B205/Data!$B$16</f>
        <v>11.8</v>
      </c>
      <c r="D205">
        <f>-Data!$B$8/Data!$B$6</f>
        <v>-2</v>
      </c>
      <c r="E205">
        <f t="shared" si="2"/>
        <v>6.020599913279624</v>
      </c>
      <c r="F205">
        <v>180</v>
      </c>
      <c r="G205">
        <f>D205*Data!$B$10</f>
        <v>-2</v>
      </c>
    </row>
    <row r="206" spans="1:7" ht="12.75">
      <c r="A206">
        <v>183</v>
      </c>
      <c r="B206" s="3">
        <f>IF(10*Data!$B$15&lt;Data!$B$16,(A207-160)*9*Data!$B$16/40+Data!$B$16,(A206-100)*(10*Data!$B$16-10*Data!$B$15)/100)+10*Data!$B$15</f>
        <v>9310.564170875878</v>
      </c>
      <c r="C206" s="2">
        <f>B206/Data!$B$16</f>
        <v>11.7</v>
      </c>
      <c r="D206">
        <f>-Data!$B$8/Data!$B$6</f>
        <v>-2</v>
      </c>
      <c r="E206">
        <f t="shared" si="2"/>
        <v>6.020599913279624</v>
      </c>
      <c r="F206">
        <v>180</v>
      </c>
      <c r="G206">
        <f>D206*Data!$B$10</f>
        <v>-2</v>
      </c>
    </row>
    <row r="207" spans="1:7" ht="12.75">
      <c r="A207">
        <v>184</v>
      </c>
      <c r="B207" s="3">
        <f>IF(10*Data!$B$15&lt;Data!$B$16,(A208-160)*9*Data!$B$16/40+Data!$B$16,(A207-100)*(10*Data!$B$16-10*Data!$B$15)/100)+10*Data!$B$15</f>
        <v>9230.98669932993</v>
      </c>
      <c r="C207" s="2">
        <f>B207/Data!$B$16</f>
        <v>11.6</v>
      </c>
      <c r="D207">
        <f>-Data!$B$8/Data!$B$6</f>
        <v>-2</v>
      </c>
      <c r="E207">
        <f t="shared" si="2"/>
        <v>6.020599913279624</v>
      </c>
      <c r="F207">
        <v>180</v>
      </c>
      <c r="G207">
        <f>D207*Data!$B$10</f>
        <v>-2</v>
      </c>
    </row>
    <row r="208" spans="1:7" ht="12.75">
      <c r="A208">
        <v>185</v>
      </c>
      <c r="B208" s="3">
        <f>IF(10*Data!$B$15&lt;Data!$B$16,(A209-160)*9*Data!$B$16/40+Data!$B$16,(A208-100)*(10*Data!$B$16-10*Data!$B$15)/100)+10*Data!$B$15</f>
        <v>9151.409227783983</v>
      </c>
      <c r="C208" s="2">
        <f>B208/Data!$B$16</f>
        <v>11.5</v>
      </c>
      <c r="D208">
        <f>-Data!$B$8/Data!$B$6</f>
        <v>-2</v>
      </c>
      <c r="E208">
        <f t="shared" si="2"/>
        <v>6.020599913279624</v>
      </c>
      <c r="F208">
        <v>180</v>
      </c>
      <c r="G208">
        <f>D208*Data!$B$10</f>
        <v>-2</v>
      </c>
    </row>
    <row r="209" spans="1:7" ht="12.75">
      <c r="A209">
        <v>186</v>
      </c>
      <c r="B209" s="3">
        <f>IF(10*Data!$B$15&lt;Data!$B$16,(A210-160)*9*Data!$B$16/40+Data!$B$16,(A209-100)*(10*Data!$B$16-10*Data!$B$15)/100)+10*Data!$B$15</f>
        <v>9071.831756238036</v>
      </c>
      <c r="C209" s="2">
        <f>B209/Data!$B$16</f>
        <v>11.400000000000002</v>
      </c>
      <c r="D209">
        <f>-Data!$B$8/Data!$B$6</f>
        <v>-2</v>
      </c>
      <c r="E209">
        <f t="shared" si="2"/>
        <v>6.020599913279624</v>
      </c>
      <c r="F209">
        <v>180</v>
      </c>
      <c r="G209">
        <f>D209*Data!$B$10</f>
        <v>-2</v>
      </c>
    </row>
    <row r="210" spans="1:7" ht="12.75">
      <c r="A210">
        <v>187</v>
      </c>
      <c r="B210" s="3">
        <f>IF(10*Data!$B$15&lt;Data!$B$16,(A211-160)*9*Data!$B$16/40+Data!$B$16,(A210-100)*(10*Data!$B$16-10*Data!$B$15)/100)+10*Data!$B$15</f>
        <v>8992.254284692088</v>
      </c>
      <c r="C210" s="2">
        <f>B210/Data!$B$16</f>
        <v>11.3</v>
      </c>
      <c r="D210">
        <f>-Data!$B$8/Data!$B$6</f>
        <v>-2</v>
      </c>
      <c r="E210">
        <f t="shared" si="2"/>
        <v>6.020599913279624</v>
      </c>
      <c r="F210">
        <v>180</v>
      </c>
      <c r="G210">
        <f>D210*Data!$B$10</f>
        <v>-2</v>
      </c>
    </row>
    <row r="211" spans="1:7" ht="12.75">
      <c r="A211">
        <v>188</v>
      </c>
      <c r="B211" s="3">
        <f>IF(10*Data!$B$15&lt;Data!$B$16,(A212-160)*9*Data!$B$16/40+Data!$B$16,(A211-100)*(10*Data!$B$16-10*Data!$B$15)/100)+10*Data!$B$15</f>
        <v>8912.67681314614</v>
      </c>
      <c r="C211" s="2">
        <f>B211/Data!$B$16</f>
        <v>11.2</v>
      </c>
      <c r="D211">
        <f>-Data!$B$8/Data!$B$6</f>
        <v>-2</v>
      </c>
      <c r="E211">
        <f t="shared" si="2"/>
        <v>6.020599913279624</v>
      </c>
      <c r="F211">
        <v>180</v>
      </c>
      <c r="G211">
        <f>D211*Data!$B$10</f>
        <v>-2</v>
      </c>
    </row>
    <row r="212" spans="1:7" ht="12.75">
      <c r="A212">
        <v>189</v>
      </c>
      <c r="B212" s="3">
        <f>IF(10*Data!$B$15&lt;Data!$B$16,(A213-160)*9*Data!$B$16/40+Data!$B$16,(A212-100)*(10*Data!$B$16-10*Data!$B$15)/100)+10*Data!$B$15</f>
        <v>8833.099341600191</v>
      </c>
      <c r="C212" s="2">
        <f>B212/Data!$B$16</f>
        <v>11.1</v>
      </c>
      <c r="D212">
        <f>-Data!$B$8/Data!$B$6</f>
        <v>-2</v>
      </c>
      <c r="E212">
        <f t="shared" si="2"/>
        <v>6.020599913279624</v>
      </c>
      <c r="F212">
        <v>180</v>
      </c>
      <c r="G212">
        <f>D212*Data!$B$10</f>
        <v>-2</v>
      </c>
    </row>
    <row r="213" spans="1:7" ht="12.75">
      <c r="A213">
        <v>190</v>
      </c>
      <c r="B213" s="3">
        <f>IF(10*Data!$B$15&lt;Data!$B$16,(A214-160)*9*Data!$B$16/40+Data!$B$16,(A213-100)*(10*Data!$B$16-10*Data!$B$15)/100)+10*Data!$B$15</f>
        <v>8753.521870054243</v>
      </c>
      <c r="C213" s="2">
        <f>B213/Data!$B$16</f>
        <v>10.999999999999998</v>
      </c>
      <c r="D213">
        <f>-Data!$B$8/Data!$B$6</f>
        <v>-2</v>
      </c>
      <c r="E213">
        <f t="shared" si="2"/>
        <v>6.020599913279624</v>
      </c>
      <c r="F213">
        <v>180</v>
      </c>
      <c r="G213">
        <f>D213*Data!$B$10</f>
        <v>-2</v>
      </c>
    </row>
    <row r="214" spans="1:7" ht="12.75">
      <c r="A214">
        <v>191</v>
      </c>
      <c r="B214" s="3">
        <f>IF(10*Data!$B$15&lt;Data!$B$16,(A215-160)*9*Data!$B$16/40+Data!$B$16,(A214-100)*(10*Data!$B$16-10*Data!$B$15)/100)+10*Data!$B$15</f>
        <v>8673.944398508296</v>
      </c>
      <c r="C214" s="2">
        <f>B214/Data!$B$16</f>
        <v>10.9</v>
      </c>
      <c r="D214">
        <f>-Data!$B$8/Data!$B$6</f>
        <v>-2</v>
      </c>
      <c r="E214">
        <f t="shared" si="2"/>
        <v>6.020599913279624</v>
      </c>
      <c r="F214">
        <v>180</v>
      </c>
      <c r="G214">
        <f>D214*Data!$B$10</f>
        <v>-2</v>
      </c>
    </row>
    <row r="215" spans="1:7" ht="12.75">
      <c r="A215">
        <v>192</v>
      </c>
      <c r="B215" s="3">
        <f>IF(10*Data!$B$15&lt;Data!$B$16,(A216-160)*9*Data!$B$16/40+Data!$B$16,(A215-100)*(10*Data!$B$16-10*Data!$B$15)/100)+10*Data!$B$15</f>
        <v>8594.36692696235</v>
      </c>
      <c r="C215" s="2">
        <f>B215/Data!$B$16</f>
        <v>10.8</v>
      </c>
      <c r="D215">
        <f>-Data!$B$8/Data!$B$6</f>
        <v>-2</v>
      </c>
      <c r="E215">
        <f t="shared" si="2"/>
        <v>6.020599913279624</v>
      </c>
      <c r="F215">
        <v>180</v>
      </c>
      <c r="G215">
        <f>D215*Data!$B$10</f>
        <v>-2</v>
      </c>
    </row>
    <row r="216" spans="1:7" ht="12.75">
      <c r="A216">
        <v>193</v>
      </c>
      <c r="B216" s="3">
        <f>IF(10*Data!$B$15&lt;Data!$B$16,(A217-160)*9*Data!$B$16/40+Data!$B$16,(A216-100)*(10*Data!$B$16-10*Data!$B$15)/100)+10*Data!$B$15</f>
        <v>8514.789455416401</v>
      </c>
      <c r="C216" s="2">
        <f>B216/Data!$B$16</f>
        <v>10.700000000000001</v>
      </c>
      <c r="D216">
        <f>-Data!$B$8/Data!$B$6</f>
        <v>-2</v>
      </c>
      <c r="E216">
        <f aca="true" t="shared" si="3" ref="E216:E223">20*LOG10(ABS(D216))</f>
        <v>6.020599913279624</v>
      </c>
      <c r="F216">
        <v>180</v>
      </c>
      <c r="G216">
        <f>D216*Data!$B$10</f>
        <v>-2</v>
      </c>
    </row>
    <row r="217" spans="1:7" ht="12.75">
      <c r="A217">
        <v>194</v>
      </c>
      <c r="B217" s="3">
        <f>IF(10*Data!$B$15&lt;Data!$B$16,(A218-160)*9*Data!$B$16/40+Data!$B$16,(A217-100)*(10*Data!$B$16-10*Data!$B$15)/100)+10*Data!$B$15</f>
        <v>8435.211983870453</v>
      </c>
      <c r="C217" s="2">
        <f>B217/Data!$B$16</f>
        <v>10.6</v>
      </c>
      <c r="D217">
        <f>-Data!$B$8/Data!$B$6</f>
        <v>-2</v>
      </c>
      <c r="E217">
        <f t="shared" si="3"/>
        <v>6.020599913279624</v>
      </c>
      <c r="F217">
        <v>180</v>
      </c>
      <c r="G217">
        <f>D217*Data!$B$10</f>
        <v>-2</v>
      </c>
    </row>
    <row r="218" spans="1:7" ht="12.75">
      <c r="A218">
        <v>195</v>
      </c>
      <c r="B218" s="3">
        <f>IF(10*Data!$B$15&lt;Data!$B$16,(A219-160)*9*Data!$B$16/40+Data!$B$16,(A218-100)*(10*Data!$B$16-10*Data!$B$15)/100)+10*Data!$B$15</f>
        <v>8355.634512324505</v>
      </c>
      <c r="C218" s="2">
        <f>B218/Data!$B$16</f>
        <v>10.499999999999998</v>
      </c>
      <c r="D218">
        <f>-Data!$B$8/Data!$B$6</f>
        <v>-2</v>
      </c>
      <c r="E218">
        <f t="shared" si="3"/>
        <v>6.020599913279624</v>
      </c>
      <c r="F218">
        <v>180</v>
      </c>
      <c r="G218">
        <f>D218*Data!$B$10</f>
        <v>-2</v>
      </c>
    </row>
    <row r="219" spans="1:7" ht="12.75">
      <c r="A219">
        <v>196</v>
      </c>
      <c r="B219" s="3">
        <f>IF(10*Data!$B$15&lt;Data!$B$16,(A220-160)*9*Data!$B$16/40+Data!$B$16,(A219-100)*(10*Data!$B$16-10*Data!$B$15)/100)+10*Data!$B$15</f>
        <v>8276.057040778558</v>
      </c>
      <c r="C219" s="2">
        <f>B219/Data!$B$16</f>
        <v>10.4</v>
      </c>
      <c r="D219">
        <f>-Data!$B$8/Data!$B$6</f>
        <v>-2</v>
      </c>
      <c r="E219">
        <f t="shared" si="3"/>
        <v>6.020599913279624</v>
      </c>
      <c r="F219">
        <v>180</v>
      </c>
      <c r="G219">
        <f>D219*Data!$B$10</f>
        <v>-2</v>
      </c>
    </row>
    <row r="220" spans="1:7" ht="12.75">
      <c r="A220">
        <v>197</v>
      </c>
      <c r="B220" s="3">
        <f>IF(10*Data!$B$15&lt;Data!$B$16,(A221-160)*9*Data!$B$16/40+Data!$B$16,(A220-100)*(10*Data!$B$16-10*Data!$B$15)/100)+10*Data!$B$15</f>
        <v>8196.479569232612</v>
      </c>
      <c r="C220" s="2">
        <f>B220/Data!$B$16</f>
        <v>10.3</v>
      </c>
      <c r="D220">
        <f>-Data!$B$8/Data!$B$6</f>
        <v>-2</v>
      </c>
      <c r="E220">
        <f t="shared" si="3"/>
        <v>6.020599913279624</v>
      </c>
      <c r="F220">
        <v>180</v>
      </c>
      <c r="G220">
        <f>D220*Data!$B$10</f>
        <v>-2</v>
      </c>
    </row>
    <row r="221" spans="1:7" ht="12.75">
      <c r="A221">
        <v>198</v>
      </c>
      <c r="B221" s="3">
        <f>IF(10*Data!$B$15&lt;Data!$B$16,(A222-160)*9*Data!$B$16/40+Data!$B$16,(A221-100)*(10*Data!$B$16-10*Data!$B$15)/100)+10*Data!$B$15</f>
        <v>8116.902097686663</v>
      </c>
      <c r="C221" s="2">
        <f>B221/Data!$B$16</f>
        <v>10.200000000000001</v>
      </c>
      <c r="D221">
        <f>-Data!$B$8/Data!$B$6</f>
        <v>-2</v>
      </c>
      <c r="E221">
        <f t="shared" si="3"/>
        <v>6.020599913279624</v>
      </c>
      <c r="F221">
        <v>180</v>
      </c>
      <c r="G221">
        <f>D221*Data!$B$10</f>
        <v>-2</v>
      </c>
    </row>
    <row r="222" spans="1:7" ht="12.75">
      <c r="A222">
        <v>199</v>
      </c>
      <c r="B222" s="3">
        <f>IF(10*Data!$B$15&lt;Data!$B$16,(A223-160)*9*Data!$B$16/40+Data!$B$16,(A222-100)*(10*Data!$B$16-10*Data!$B$15)/100)+10*Data!$B$15</f>
        <v>8037.324626140716</v>
      </c>
      <c r="C222" s="2">
        <f>B222/Data!$B$16</f>
        <v>10.100000000000001</v>
      </c>
      <c r="D222">
        <f>-Data!$B$8/Data!$B$6</f>
        <v>-2</v>
      </c>
      <c r="E222">
        <f t="shared" si="3"/>
        <v>6.020599913279624</v>
      </c>
      <c r="F222">
        <v>180</v>
      </c>
      <c r="G222">
        <f>D222*Data!$B$10</f>
        <v>-2</v>
      </c>
    </row>
    <row r="223" spans="1:7" ht="12.75">
      <c r="A223">
        <v>200</v>
      </c>
      <c r="B223" s="3">
        <f>IF(10*Data!$B$15&lt;Data!$B$16,(A224-160)*9*Data!$B$16/40+Data!$B$16,(A223-100)*(10*Data!$B$16-10*Data!$B$15)/100)+10*Data!$B$15</f>
        <v>7957.747154594768</v>
      </c>
      <c r="C223" s="2">
        <f>B223/Data!$B$16</f>
        <v>10.000000000000002</v>
      </c>
      <c r="D223">
        <f>-Data!$B$8/Data!$B$6</f>
        <v>-2</v>
      </c>
      <c r="E223">
        <f t="shared" si="3"/>
        <v>6.020599913279624</v>
      </c>
      <c r="F223">
        <v>180</v>
      </c>
      <c r="G223">
        <f>D223*Data!$B$10</f>
        <v>-2</v>
      </c>
    </row>
    <row r="224" ht="12.75">
      <c r="B224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G223"/>
  <sheetViews>
    <sheetView workbookViewId="0" topLeftCell="A1">
      <selection activeCell="F49" sqref="F49"/>
    </sheetView>
  </sheetViews>
  <sheetFormatPr defaultColWidth="9.140625" defaultRowHeight="12.75"/>
  <sheetData>
    <row r="22" spans="1:7" ht="15.75">
      <c r="A22" s="4"/>
      <c r="B22" s="1" t="s">
        <v>0</v>
      </c>
      <c r="C22" s="1" t="s">
        <v>12</v>
      </c>
      <c r="D22" s="1" t="s">
        <v>13</v>
      </c>
      <c r="E22" s="1" t="s">
        <v>10</v>
      </c>
      <c r="F22" s="5" t="s">
        <v>14</v>
      </c>
      <c r="G22" s="1" t="s">
        <v>11</v>
      </c>
    </row>
    <row r="23" spans="1:3" ht="12.75">
      <c r="A23" s="2"/>
      <c r="B23" s="2"/>
      <c r="C23" s="2"/>
    </row>
    <row r="24" spans="1:7" ht="12.75">
      <c r="A24">
        <v>1</v>
      </c>
      <c r="B24" s="3">
        <f>A24*Data!$B$15/50</f>
        <v>31.83098861837907</v>
      </c>
      <c r="C24" s="2">
        <f>B24/Data!$B$16</f>
        <v>0.04</v>
      </c>
      <c r="D24">
        <f>(1+Data!$B$8/Data!$B$6)</f>
        <v>3</v>
      </c>
      <c r="E24">
        <f aca="true" t="shared" si="0" ref="E24:E87">20*LOG10(ABS(D24))</f>
        <v>9.542425094393248</v>
      </c>
      <c r="F24">
        <v>0</v>
      </c>
      <c r="G24">
        <f>D24*Data!$B$10</f>
        <v>3</v>
      </c>
    </row>
    <row r="25" spans="1:7" ht="12.75">
      <c r="A25">
        <v>2</v>
      </c>
      <c r="B25" s="3">
        <f>A25*Data!$B$15/50</f>
        <v>63.66197723675814</v>
      </c>
      <c r="C25" s="2">
        <f>B25/Data!$B$16</f>
        <v>0.08</v>
      </c>
      <c r="D25">
        <f>(1+Data!$B$8/Data!$B$6)</f>
        <v>3</v>
      </c>
      <c r="E25">
        <f t="shared" si="0"/>
        <v>9.542425094393248</v>
      </c>
      <c r="F25">
        <v>0</v>
      </c>
      <c r="G25">
        <f>D25*Data!$B$10</f>
        <v>3</v>
      </c>
    </row>
    <row r="26" spans="1:7" ht="12.75">
      <c r="A26">
        <v>3</v>
      </c>
      <c r="B26" s="3">
        <f>A26*Data!$B$15/50</f>
        <v>95.49296585513721</v>
      </c>
      <c r="C26" s="2">
        <f>B26/Data!$B$16</f>
        <v>0.12000000000000001</v>
      </c>
      <c r="D26">
        <f>(1+Data!$B$8/Data!$B$6)</f>
        <v>3</v>
      </c>
      <c r="E26">
        <f t="shared" si="0"/>
        <v>9.542425094393248</v>
      </c>
      <c r="F26">
        <v>0</v>
      </c>
      <c r="G26">
        <f>D26*Data!$B$10</f>
        <v>3</v>
      </c>
    </row>
    <row r="27" spans="1:7" ht="12.75">
      <c r="A27">
        <v>4</v>
      </c>
      <c r="B27" s="3">
        <f>A27*Data!$B$15/50</f>
        <v>127.32395447351628</v>
      </c>
      <c r="C27" s="2">
        <f>B27/Data!$B$16</f>
        <v>0.16</v>
      </c>
      <c r="D27">
        <f>(1+Data!$B$8/Data!$B$6)</f>
        <v>3</v>
      </c>
      <c r="E27">
        <f t="shared" si="0"/>
        <v>9.542425094393248</v>
      </c>
      <c r="F27">
        <v>0</v>
      </c>
      <c r="G27">
        <f>D27*Data!$B$10</f>
        <v>3</v>
      </c>
    </row>
    <row r="28" spans="1:7" ht="12.75">
      <c r="A28">
        <v>5</v>
      </c>
      <c r="B28" s="3">
        <f>A28*Data!$B$15/50</f>
        <v>159.15494309189535</v>
      </c>
      <c r="C28" s="2">
        <f>B28/Data!$B$16</f>
        <v>0.2</v>
      </c>
      <c r="D28">
        <f>(1+Data!$B$8/Data!$B$6)</f>
        <v>3</v>
      </c>
      <c r="E28">
        <f t="shared" si="0"/>
        <v>9.542425094393248</v>
      </c>
      <c r="F28">
        <v>0</v>
      </c>
      <c r="G28">
        <f>D28*Data!$B$10</f>
        <v>3</v>
      </c>
    </row>
    <row r="29" spans="1:7" ht="12.75">
      <c r="A29">
        <v>6</v>
      </c>
      <c r="B29" s="3">
        <f>A29*Data!$B$15/50</f>
        <v>190.98593171027443</v>
      </c>
      <c r="C29" s="2">
        <f>B29/Data!$B$16</f>
        <v>0.24000000000000002</v>
      </c>
      <c r="D29">
        <f>(1+Data!$B$8/Data!$B$6)</f>
        <v>3</v>
      </c>
      <c r="E29">
        <f t="shared" si="0"/>
        <v>9.542425094393248</v>
      </c>
      <c r="F29">
        <v>0</v>
      </c>
      <c r="G29">
        <f>D29*Data!$B$10</f>
        <v>3</v>
      </c>
    </row>
    <row r="30" spans="1:7" ht="12.75">
      <c r="A30">
        <v>7</v>
      </c>
      <c r="B30" s="3">
        <f>A30*Data!$B$15/50</f>
        <v>222.8169203286535</v>
      </c>
      <c r="C30" s="2">
        <f>B30/Data!$B$16</f>
        <v>0.28</v>
      </c>
      <c r="D30">
        <f>(1+Data!$B$8/Data!$B$6)</f>
        <v>3</v>
      </c>
      <c r="E30">
        <f t="shared" si="0"/>
        <v>9.542425094393248</v>
      </c>
      <c r="F30">
        <v>0</v>
      </c>
      <c r="G30">
        <f>D30*Data!$B$10</f>
        <v>3</v>
      </c>
    </row>
    <row r="31" spans="1:7" ht="12.75">
      <c r="A31">
        <v>8</v>
      </c>
      <c r="B31" s="3">
        <f>A31*Data!$B$15/50</f>
        <v>254.64790894703256</v>
      </c>
      <c r="C31" s="2">
        <f>B31/Data!$B$16</f>
        <v>0.32</v>
      </c>
      <c r="D31">
        <f>(1+Data!$B$8/Data!$B$6)</f>
        <v>3</v>
      </c>
      <c r="E31">
        <f t="shared" si="0"/>
        <v>9.542425094393248</v>
      </c>
      <c r="F31">
        <v>0</v>
      </c>
      <c r="G31">
        <f>D31*Data!$B$10</f>
        <v>3</v>
      </c>
    </row>
    <row r="32" spans="1:7" ht="12.75">
      <c r="A32">
        <v>9</v>
      </c>
      <c r="B32" s="3">
        <f>A32*Data!$B$15/50</f>
        <v>286.4788975654116</v>
      </c>
      <c r="C32" s="2">
        <f>B32/Data!$B$16</f>
        <v>0.36</v>
      </c>
      <c r="D32">
        <f>(1+Data!$B$8/Data!$B$6)</f>
        <v>3</v>
      </c>
      <c r="E32">
        <f t="shared" si="0"/>
        <v>9.542425094393248</v>
      </c>
      <c r="F32">
        <v>0</v>
      </c>
      <c r="G32">
        <f>D32*Data!$B$10</f>
        <v>3</v>
      </c>
    </row>
    <row r="33" spans="1:7" ht="12.75">
      <c r="A33">
        <v>10</v>
      </c>
      <c r="B33" s="3">
        <f>A33*Data!$B$15/50</f>
        <v>318.3098861837907</v>
      </c>
      <c r="C33" s="2">
        <f>B33/Data!$B$16</f>
        <v>0.4</v>
      </c>
      <c r="D33">
        <f>(1+Data!$B$8/Data!$B$6)</f>
        <v>3</v>
      </c>
      <c r="E33">
        <f t="shared" si="0"/>
        <v>9.542425094393248</v>
      </c>
      <c r="F33">
        <v>0</v>
      </c>
      <c r="G33">
        <f>D33*Data!$B$10</f>
        <v>3</v>
      </c>
    </row>
    <row r="34" spans="1:7" ht="12.75">
      <c r="A34">
        <v>11</v>
      </c>
      <c r="B34" s="3">
        <f>A34*Data!$B$15/50</f>
        <v>350.1408748021698</v>
      </c>
      <c r="C34" s="2">
        <f>B34/Data!$B$16</f>
        <v>0.44</v>
      </c>
      <c r="D34">
        <f>(1+Data!$B$8/Data!$B$6)</f>
        <v>3</v>
      </c>
      <c r="E34">
        <f t="shared" si="0"/>
        <v>9.542425094393248</v>
      </c>
      <c r="F34">
        <v>0</v>
      </c>
      <c r="G34">
        <f>D34*Data!$B$10</f>
        <v>3</v>
      </c>
    </row>
    <row r="35" spans="1:7" ht="12.75">
      <c r="A35">
        <v>12</v>
      </c>
      <c r="B35" s="3">
        <f>A35*Data!$B$15/50</f>
        <v>381.97186342054886</v>
      </c>
      <c r="C35" s="2">
        <f>B35/Data!$B$16</f>
        <v>0.48000000000000004</v>
      </c>
      <c r="D35">
        <f>(1+Data!$B$8/Data!$B$6)</f>
        <v>3</v>
      </c>
      <c r="E35">
        <f t="shared" si="0"/>
        <v>9.542425094393248</v>
      </c>
      <c r="F35">
        <v>0</v>
      </c>
      <c r="G35">
        <f>D35*Data!$B$10</f>
        <v>3</v>
      </c>
    </row>
    <row r="36" spans="1:7" ht="12.75">
      <c r="A36">
        <v>13</v>
      </c>
      <c r="B36" s="3">
        <f>A36*Data!$B$15/50</f>
        <v>413.8028520389279</v>
      </c>
      <c r="C36" s="2">
        <f>B36/Data!$B$16</f>
        <v>0.52</v>
      </c>
      <c r="D36">
        <f>(1+Data!$B$8/Data!$B$6)</f>
        <v>3</v>
      </c>
      <c r="E36">
        <f t="shared" si="0"/>
        <v>9.542425094393248</v>
      </c>
      <c r="F36">
        <v>0</v>
      </c>
      <c r="G36">
        <f>D36*Data!$B$10</f>
        <v>3</v>
      </c>
    </row>
    <row r="37" spans="1:7" ht="12.75">
      <c r="A37">
        <v>14</v>
      </c>
      <c r="B37" s="3">
        <f>A37*Data!$B$15/50</f>
        <v>445.633840657307</v>
      </c>
      <c r="C37" s="2">
        <f>B37/Data!$B$16</f>
        <v>0.56</v>
      </c>
      <c r="D37">
        <f>(1+Data!$B$8/Data!$B$6)</f>
        <v>3</v>
      </c>
      <c r="E37">
        <f t="shared" si="0"/>
        <v>9.542425094393248</v>
      </c>
      <c r="F37">
        <v>0</v>
      </c>
      <c r="G37">
        <f>D37*Data!$B$10</f>
        <v>3</v>
      </c>
    </row>
    <row r="38" spans="1:7" ht="12.75">
      <c r="A38">
        <v>15</v>
      </c>
      <c r="B38" s="3">
        <f>A38*Data!$B$15/50</f>
        <v>477.46482927568604</v>
      </c>
      <c r="C38" s="2">
        <f>B38/Data!$B$16</f>
        <v>0.6</v>
      </c>
      <c r="D38">
        <f>(1+Data!$B$8/Data!$B$6)</f>
        <v>3</v>
      </c>
      <c r="E38">
        <f t="shared" si="0"/>
        <v>9.542425094393248</v>
      </c>
      <c r="F38">
        <v>0</v>
      </c>
      <c r="G38">
        <f>D38*Data!$B$10</f>
        <v>3</v>
      </c>
    </row>
    <row r="39" spans="1:7" ht="12.75">
      <c r="A39">
        <v>16</v>
      </c>
      <c r="B39" s="3">
        <f>A39*Data!$B$15/50</f>
        <v>509.2958178940651</v>
      </c>
      <c r="C39" s="2">
        <f>B39/Data!$B$16</f>
        <v>0.64</v>
      </c>
      <c r="D39">
        <f>(1+Data!$B$8/Data!$B$6)</f>
        <v>3</v>
      </c>
      <c r="E39">
        <f t="shared" si="0"/>
        <v>9.542425094393248</v>
      </c>
      <c r="F39">
        <v>0</v>
      </c>
      <c r="G39">
        <f>D39*Data!$B$10</f>
        <v>3</v>
      </c>
    </row>
    <row r="40" spans="1:7" ht="12.75">
      <c r="A40">
        <v>17</v>
      </c>
      <c r="B40" s="3">
        <f>A40*Data!$B$15/50</f>
        <v>541.1268065124442</v>
      </c>
      <c r="C40" s="2">
        <f>B40/Data!$B$16</f>
        <v>0.68</v>
      </c>
      <c r="D40">
        <f>(1+Data!$B$8/Data!$B$6)</f>
        <v>3</v>
      </c>
      <c r="E40">
        <f t="shared" si="0"/>
        <v>9.542425094393248</v>
      </c>
      <c r="F40">
        <v>0</v>
      </c>
      <c r="G40">
        <f>D40*Data!$B$10</f>
        <v>3</v>
      </c>
    </row>
    <row r="41" spans="1:7" ht="12.75">
      <c r="A41">
        <v>18</v>
      </c>
      <c r="B41" s="3">
        <f>A41*Data!$B$15/50</f>
        <v>572.9577951308232</v>
      </c>
      <c r="C41" s="2">
        <f>B41/Data!$B$16</f>
        <v>0.72</v>
      </c>
      <c r="D41">
        <f>(1+Data!$B$8/Data!$B$6)</f>
        <v>3</v>
      </c>
      <c r="E41">
        <f t="shared" si="0"/>
        <v>9.542425094393248</v>
      </c>
      <c r="F41">
        <v>0</v>
      </c>
      <c r="G41">
        <f>D41*Data!$B$10</f>
        <v>3</v>
      </c>
    </row>
    <row r="42" spans="1:7" ht="12.75">
      <c r="A42">
        <v>19</v>
      </c>
      <c r="B42" s="3">
        <f>A42*Data!$B$15/50</f>
        <v>604.7887837492024</v>
      </c>
      <c r="C42" s="2">
        <f>B42/Data!$B$16</f>
        <v>0.76</v>
      </c>
      <c r="D42">
        <f>(1+Data!$B$8/Data!$B$6)</f>
        <v>3</v>
      </c>
      <c r="E42">
        <f t="shared" si="0"/>
        <v>9.542425094393248</v>
      </c>
      <c r="F42">
        <v>0</v>
      </c>
      <c r="G42">
        <f>D42*Data!$B$10</f>
        <v>3</v>
      </c>
    </row>
    <row r="43" spans="1:7" ht="12.75">
      <c r="A43">
        <v>20</v>
      </c>
      <c r="B43" s="3">
        <f>A43*Data!$B$15/50</f>
        <v>636.6197723675814</v>
      </c>
      <c r="C43" s="2">
        <f>B43/Data!$B$16</f>
        <v>0.8</v>
      </c>
      <c r="D43">
        <f>(1+Data!$B$8/Data!$B$6)</f>
        <v>3</v>
      </c>
      <c r="E43">
        <f t="shared" si="0"/>
        <v>9.542425094393248</v>
      </c>
      <c r="F43">
        <v>0</v>
      </c>
      <c r="G43">
        <f>D43*Data!$B$10</f>
        <v>3</v>
      </c>
    </row>
    <row r="44" spans="1:7" ht="12.75">
      <c r="A44">
        <v>21</v>
      </c>
      <c r="B44" s="3">
        <f>A44*Data!$B$15/50</f>
        <v>668.4507609859605</v>
      </c>
      <c r="C44" s="2">
        <f>B44/Data!$B$16</f>
        <v>0.8400000000000001</v>
      </c>
      <c r="D44">
        <f>(1+Data!$B$8/Data!$B$6)</f>
        <v>3</v>
      </c>
      <c r="E44">
        <f t="shared" si="0"/>
        <v>9.542425094393248</v>
      </c>
      <c r="F44">
        <v>0</v>
      </c>
      <c r="G44">
        <f>D44*Data!$B$10</f>
        <v>3</v>
      </c>
    </row>
    <row r="45" spans="1:7" ht="12.75">
      <c r="A45">
        <v>22</v>
      </c>
      <c r="B45" s="3">
        <f>A45*Data!$B$15/50</f>
        <v>700.2817496043396</v>
      </c>
      <c r="C45" s="2">
        <f>B45/Data!$B$16</f>
        <v>0.88</v>
      </c>
      <c r="D45">
        <f>(1+Data!$B$8/Data!$B$6)</f>
        <v>3</v>
      </c>
      <c r="E45">
        <f t="shared" si="0"/>
        <v>9.542425094393248</v>
      </c>
      <c r="F45">
        <v>0</v>
      </c>
      <c r="G45">
        <f>D45*Data!$B$10</f>
        <v>3</v>
      </c>
    </row>
    <row r="46" spans="1:7" ht="12.75">
      <c r="A46">
        <v>23</v>
      </c>
      <c r="B46" s="3">
        <f>A46*Data!$B$15/50</f>
        <v>732.1127382227186</v>
      </c>
      <c r="C46" s="2">
        <f>B46/Data!$B$16</f>
        <v>0.9199999999999999</v>
      </c>
      <c r="D46">
        <f>(1+Data!$B$8/Data!$B$6)</f>
        <v>3</v>
      </c>
      <c r="E46">
        <f t="shared" si="0"/>
        <v>9.542425094393248</v>
      </c>
      <c r="F46">
        <v>0</v>
      </c>
      <c r="G46">
        <f>D46*Data!$B$10</f>
        <v>3</v>
      </c>
    </row>
    <row r="47" spans="1:7" ht="12.75">
      <c r="A47">
        <v>24</v>
      </c>
      <c r="B47" s="3">
        <f>A47*Data!$B$15/50</f>
        <v>763.9437268410977</v>
      </c>
      <c r="C47" s="2">
        <f>B47/Data!$B$16</f>
        <v>0.9600000000000001</v>
      </c>
      <c r="D47">
        <f>(1+Data!$B$8/Data!$B$6)</f>
        <v>3</v>
      </c>
      <c r="E47">
        <f t="shared" si="0"/>
        <v>9.542425094393248</v>
      </c>
      <c r="F47">
        <v>0</v>
      </c>
      <c r="G47">
        <f>D47*Data!$B$10</f>
        <v>3</v>
      </c>
    </row>
    <row r="48" spans="1:7" ht="12.75">
      <c r="A48">
        <v>25</v>
      </c>
      <c r="B48" s="3">
        <f>A48*Data!$B$15/50</f>
        <v>795.7747154594767</v>
      </c>
      <c r="C48" s="2">
        <f>B48/Data!$B$16</f>
        <v>1</v>
      </c>
      <c r="D48">
        <f>(1+Data!$B$8/Data!$B$6)</f>
        <v>3</v>
      </c>
      <c r="E48">
        <f t="shared" si="0"/>
        <v>9.542425094393248</v>
      </c>
      <c r="F48">
        <v>0</v>
      </c>
      <c r="G48">
        <f>D48*Data!$B$10</f>
        <v>3</v>
      </c>
    </row>
    <row r="49" spans="1:7" ht="12.75">
      <c r="A49">
        <v>26</v>
      </c>
      <c r="B49" s="3">
        <f>A49*Data!$B$15/50</f>
        <v>827.6057040778558</v>
      </c>
      <c r="C49" s="2">
        <f>B49/Data!$B$16</f>
        <v>1.04</v>
      </c>
      <c r="D49">
        <f>(1+Data!$B$8/Data!$B$6)</f>
        <v>3</v>
      </c>
      <c r="E49">
        <f t="shared" si="0"/>
        <v>9.542425094393248</v>
      </c>
      <c r="F49">
        <v>0</v>
      </c>
      <c r="G49">
        <f>D49*Data!$B$10</f>
        <v>3</v>
      </c>
    </row>
    <row r="50" spans="1:7" ht="12.75">
      <c r="A50">
        <v>27</v>
      </c>
      <c r="B50" s="3">
        <f>A50*Data!$B$15/50</f>
        <v>859.4366926962348</v>
      </c>
      <c r="C50" s="2">
        <f>B50/Data!$B$16</f>
        <v>1.0799999999999998</v>
      </c>
      <c r="D50">
        <f>(1+Data!$B$8/Data!$B$6)</f>
        <v>3</v>
      </c>
      <c r="E50">
        <f t="shared" si="0"/>
        <v>9.542425094393248</v>
      </c>
      <c r="F50">
        <v>0</v>
      </c>
      <c r="G50">
        <f>D50*Data!$B$10</f>
        <v>3</v>
      </c>
    </row>
    <row r="51" spans="1:7" ht="12.75">
      <c r="A51">
        <v>28</v>
      </c>
      <c r="B51" s="3">
        <f>A51*Data!$B$15/50</f>
        <v>891.267681314614</v>
      </c>
      <c r="C51" s="2">
        <f>B51/Data!$B$16</f>
        <v>1.12</v>
      </c>
      <c r="D51">
        <f>(1+Data!$B$8/Data!$B$6)</f>
        <v>3</v>
      </c>
      <c r="E51">
        <f t="shared" si="0"/>
        <v>9.542425094393248</v>
      </c>
      <c r="F51">
        <v>0</v>
      </c>
      <c r="G51">
        <f>D51*Data!$B$10</f>
        <v>3</v>
      </c>
    </row>
    <row r="52" spans="1:7" ht="12.75">
      <c r="A52">
        <v>29</v>
      </c>
      <c r="B52" s="3">
        <f>A52*Data!$B$15/50</f>
        <v>923.0986699329931</v>
      </c>
      <c r="C52" s="2">
        <f>B52/Data!$B$16</f>
        <v>1.1600000000000001</v>
      </c>
      <c r="D52">
        <f>(1+Data!$B$8/Data!$B$6)</f>
        <v>3</v>
      </c>
      <c r="E52">
        <f t="shared" si="0"/>
        <v>9.542425094393248</v>
      </c>
      <c r="F52">
        <v>0</v>
      </c>
      <c r="G52">
        <f>D52*Data!$B$10</f>
        <v>3</v>
      </c>
    </row>
    <row r="53" spans="1:7" ht="12.75">
      <c r="A53">
        <v>30</v>
      </c>
      <c r="B53" s="3">
        <f>A53*Data!$B$15/50</f>
        <v>954.9296585513721</v>
      </c>
      <c r="C53" s="2">
        <f>B53/Data!$B$16</f>
        <v>1.2</v>
      </c>
      <c r="D53">
        <f>(1+Data!$B$8/Data!$B$6)</f>
        <v>3</v>
      </c>
      <c r="E53">
        <f t="shared" si="0"/>
        <v>9.542425094393248</v>
      </c>
      <c r="F53">
        <v>0</v>
      </c>
      <c r="G53">
        <f>D53*Data!$B$10</f>
        <v>3</v>
      </c>
    </row>
    <row r="54" spans="1:7" ht="12.75">
      <c r="A54">
        <v>31</v>
      </c>
      <c r="B54" s="3">
        <f>A54*Data!$B$15/50</f>
        <v>986.7606471697512</v>
      </c>
      <c r="C54" s="2">
        <f>B54/Data!$B$16</f>
        <v>1.24</v>
      </c>
      <c r="D54">
        <f>(1+Data!$B$8/Data!$B$6)</f>
        <v>3</v>
      </c>
      <c r="E54">
        <f t="shared" si="0"/>
        <v>9.542425094393248</v>
      </c>
      <c r="F54">
        <v>0</v>
      </c>
      <c r="G54">
        <f>D54*Data!$B$10</f>
        <v>3</v>
      </c>
    </row>
    <row r="55" spans="1:7" ht="12.75">
      <c r="A55">
        <v>32</v>
      </c>
      <c r="B55" s="3">
        <f>A55*Data!$B$15/50</f>
        <v>1018.5916357881302</v>
      </c>
      <c r="C55" s="2">
        <f>B55/Data!$B$16</f>
        <v>1.28</v>
      </c>
      <c r="D55">
        <f>(1+Data!$B$8/Data!$B$6)</f>
        <v>3</v>
      </c>
      <c r="E55">
        <f t="shared" si="0"/>
        <v>9.542425094393248</v>
      </c>
      <c r="F55">
        <v>0</v>
      </c>
      <c r="G55">
        <f>D55*Data!$B$10</f>
        <v>3</v>
      </c>
    </row>
    <row r="56" spans="1:7" ht="12.75">
      <c r="A56">
        <v>33</v>
      </c>
      <c r="B56" s="3">
        <f>A56*Data!$B$15/50</f>
        <v>1050.4226244065094</v>
      </c>
      <c r="C56" s="2">
        <f>B56/Data!$B$16</f>
        <v>1.32</v>
      </c>
      <c r="D56">
        <f>(1+Data!$B$8/Data!$B$6)</f>
        <v>3</v>
      </c>
      <c r="E56">
        <f t="shared" si="0"/>
        <v>9.542425094393248</v>
      </c>
      <c r="F56">
        <v>0</v>
      </c>
      <c r="G56">
        <f>D56*Data!$B$10</f>
        <v>3</v>
      </c>
    </row>
    <row r="57" spans="1:7" ht="12.75">
      <c r="A57">
        <v>34</v>
      </c>
      <c r="B57" s="3">
        <f>A57*Data!$B$15/50</f>
        <v>1082.2536130248884</v>
      </c>
      <c r="C57" s="2">
        <f>B57/Data!$B$16</f>
        <v>1.36</v>
      </c>
      <c r="D57">
        <f>(1+Data!$B$8/Data!$B$6)</f>
        <v>3</v>
      </c>
      <c r="E57">
        <f t="shared" si="0"/>
        <v>9.542425094393248</v>
      </c>
      <c r="F57">
        <v>0</v>
      </c>
      <c r="G57">
        <f>D57*Data!$B$10</f>
        <v>3</v>
      </c>
    </row>
    <row r="58" spans="1:7" ht="12.75">
      <c r="A58">
        <v>35</v>
      </c>
      <c r="B58" s="3">
        <f>A58*Data!$B$15/50</f>
        <v>1114.0846016432674</v>
      </c>
      <c r="C58" s="2">
        <f>B58/Data!$B$16</f>
        <v>1.4</v>
      </c>
      <c r="D58">
        <f>(1+Data!$B$8/Data!$B$6)</f>
        <v>3</v>
      </c>
      <c r="E58">
        <f t="shared" si="0"/>
        <v>9.542425094393248</v>
      </c>
      <c r="F58">
        <v>0</v>
      </c>
      <c r="G58">
        <f>D58*Data!$B$10</f>
        <v>3</v>
      </c>
    </row>
    <row r="59" spans="1:7" ht="12.75">
      <c r="A59">
        <v>36</v>
      </c>
      <c r="B59" s="3">
        <f>A59*Data!$B$15/50</f>
        <v>1145.9155902616465</v>
      </c>
      <c r="C59" s="2">
        <f>B59/Data!$B$16</f>
        <v>1.44</v>
      </c>
      <c r="D59">
        <f>(1+Data!$B$8/Data!$B$6)</f>
        <v>3</v>
      </c>
      <c r="E59">
        <f t="shared" si="0"/>
        <v>9.542425094393248</v>
      </c>
      <c r="F59">
        <v>0</v>
      </c>
      <c r="G59">
        <f>D59*Data!$B$10</f>
        <v>3</v>
      </c>
    </row>
    <row r="60" spans="1:7" ht="12.75">
      <c r="A60">
        <v>37</v>
      </c>
      <c r="B60" s="3">
        <f>A60*Data!$B$15/50</f>
        <v>1177.7465788800257</v>
      </c>
      <c r="C60" s="2">
        <f>B60/Data!$B$16</f>
        <v>1.4800000000000002</v>
      </c>
      <c r="D60">
        <f>(1+Data!$B$8/Data!$B$6)</f>
        <v>3</v>
      </c>
      <c r="E60">
        <f t="shared" si="0"/>
        <v>9.542425094393248</v>
      </c>
      <c r="F60">
        <v>0</v>
      </c>
      <c r="G60">
        <f>D60*Data!$B$10</f>
        <v>3</v>
      </c>
    </row>
    <row r="61" spans="1:7" ht="12.75">
      <c r="A61">
        <v>38</v>
      </c>
      <c r="B61" s="3">
        <f>A61*Data!$B$15/50</f>
        <v>1209.5775674984047</v>
      </c>
      <c r="C61" s="2">
        <f>B61/Data!$B$16</f>
        <v>1.52</v>
      </c>
      <c r="D61">
        <f>(1+Data!$B$8/Data!$B$6)</f>
        <v>3</v>
      </c>
      <c r="E61">
        <f t="shared" si="0"/>
        <v>9.542425094393248</v>
      </c>
      <c r="F61">
        <v>0</v>
      </c>
      <c r="G61">
        <f>D61*Data!$B$10</f>
        <v>3</v>
      </c>
    </row>
    <row r="62" spans="1:7" ht="12.75">
      <c r="A62">
        <v>39</v>
      </c>
      <c r="B62" s="3">
        <f>A62*Data!$B$15/50</f>
        <v>1241.4085561167838</v>
      </c>
      <c r="C62" s="2">
        <f>B62/Data!$B$16</f>
        <v>1.56</v>
      </c>
      <c r="D62">
        <f>(1+Data!$B$8/Data!$B$6)</f>
        <v>3</v>
      </c>
      <c r="E62">
        <f t="shared" si="0"/>
        <v>9.542425094393248</v>
      </c>
      <c r="F62">
        <v>0</v>
      </c>
      <c r="G62">
        <f>D62*Data!$B$10</f>
        <v>3</v>
      </c>
    </row>
    <row r="63" spans="1:7" ht="12.75">
      <c r="A63">
        <v>40</v>
      </c>
      <c r="B63" s="3">
        <f>A63*Data!$B$15/50</f>
        <v>1273.2395447351628</v>
      </c>
      <c r="C63" s="2">
        <f>B63/Data!$B$16</f>
        <v>1.6</v>
      </c>
      <c r="D63">
        <f>(1+Data!$B$8/Data!$B$6)</f>
        <v>3</v>
      </c>
      <c r="E63">
        <f t="shared" si="0"/>
        <v>9.542425094393248</v>
      </c>
      <c r="F63">
        <v>0</v>
      </c>
      <c r="G63">
        <f>D63*Data!$B$10</f>
        <v>3</v>
      </c>
    </row>
    <row r="64" spans="1:7" ht="12.75">
      <c r="A64">
        <v>41</v>
      </c>
      <c r="B64" s="3">
        <f>A64*Data!$B$15/50</f>
        <v>1305.0705333535418</v>
      </c>
      <c r="C64" s="2">
        <f>B64/Data!$B$16</f>
        <v>1.64</v>
      </c>
      <c r="D64">
        <f>(1+Data!$B$8/Data!$B$6)</f>
        <v>3</v>
      </c>
      <c r="E64">
        <f t="shared" si="0"/>
        <v>9.542425094393248</v>
      </c>
      <c r="F64">
        <v>0</v>
      </c>
      <c r="G64">
        <f>D64*Data!$B$10</f>
        <v>3</v>
      </c>
    </row>
    <row r="65" spans="1:7" ht="12.75">
      <c r="A65">
        <v>42</v>
      </c>
      <c r="B65" s="3">
        <f>A65*Data!$B$15/50</f>
        <v>1336.901521971921</v>
      </c>
      <c r="C65" s="2">
        <f>B65/Data!$B$16</f>
        <v>1.6800000000000002</v>
      </c>
      <c r="D65">
        <f>(1+Data!$B$8/Data!$B$6)</f>
        <v>3</v>
      </c>
      <c r="E65">
        <f t="shared" si="0"/>
        <v>9.542425094393248</v>
      </c>
      <c r="F65">
        <v>0</v>
      </c>
      <c r="G65">
        <f>D65*Data!$B$10</f>
        <v>3</v>
      </c>
    </row>
    <row r="66" spans="1:7" ht="12.75">
      <c r="A66">
        <v>43</v>
      </c>
      <c r="B66" s="3">
        <f>A66*Data!$B$15/50</f>
        <v>1368.7325105903</v>
      </c>
      <c r="C66" s="2">
        <f>B66/Data!$B$16</f>
        <v>1.7200000000000002</v>
      </c>
      <c r="D66">
        <f>(1+Data!$B$8/Data!$B$6)</f>
        <v>3</v>
      </c>
      <c r="E66">
        <f t="shared" si="0"/>
        <v>9.542425094393248</v>
      </c>
      <c r="F66">
        <v>0</v>
      </c>
      <c r="G66">
        <f>D66*Data!$B$10</f>
        <v>3</v>
      </c>
    </row>
    <row r="67" spans="1:7" ht="12.75">
      <c r="A67">
        <v>44</v>
      </c>
      <c r="B67" s="3">
        <f>A67*Data!$B$15/50</f>
        <v>1400.563499208679</v>
      </c>
      <c r="C67" s="2">
        <f>B67/Data!$B$16</f>
        <v>1.76</v>
      </c>
      <c r="D67">
        <f>(1+Data!$B$8/Data!$B$6)</f>
        <v>3</v>
      </c>
      <c r="E67">
        <f t="shared" si="0"/>
        <v>9.542425094393248</v>
      </c>
      <c r="F67">
        <v>0</v>
      </c>
      <c r="G67">
        <f>D67*Data!$B$10</f>
        <v>3</v>
      </c>
    </row>
    <row r="68" spans="1:7" ht="12.75">
      <c r="A68">
        <v>45</v>
      </c>
      <c r="B68" s="3">
        <f>A68*Data!$B$15/50</f>
        <v>1432.3944878270581</v>
      </c>
      <c r="C68" s="2">
        <f>B68/Data!$B$16</f>
        <v>1.8</v>
      </c>
      <c r="D68">
        <f>(1+Data!$B$8/Data!$B$6)</f>
        <v>3</v>
      </c>
      <c r="E68">
        <f t="shared" si="0"/>
        <v>9.542425094393248</v>
      </c>
      <c r="F68">
        <v>0</v>
      </c>
      <c r="G68">
        <f>D68*Data!$B$10</f>
        <v>3</v>
      </c>
    </row>
    <row r="69" spans="1:7" ht="12.75">
      <c r="A69">
        <v>46</v>
      </c>
      <c r="B69" s="3">
        <f>A69*Data!$B$15/50</f>
        <v>1464.2254764454372</v>
      </c>
      <c r="C69" s="2">
        <f>B69/Data!$B$16</f>
        <v>1.8399999999999999</v>
      </c>
      <c r="D69">
        <f>(1+Data!$B$8/Data!$B$6)</f>
        <v>3</v>
      </c>
      <c r="E69">
        <f t="shared" si="0"/>
        <v>9.542425094393248</v>
      </c>
      <c r="F69">
        <v>0</v>
      </c>
      <c r="G69">
        <f>D69*Data!$B$10</f>
        <v>3</v>
      </c>
    </row>
    <row r="70" spans="1:7" ht="12.75">
      <c r="A70">
        <v>47</v>
      </c>
      <c r="B70" s="3">
        <f>A70*Data!$B$15/50</f>
        <v>1496.0564650638162</v>
      </c>
      <c r="C70" s="2">
        <f>B70/Data!$B$16</f>
        <v>1.88</v>
      </c>
      <c r="D70">
        <f>(1+Data!$B$8/Data!$B$6)</f>
        <v>3</v>
      </c>
      <c r="E70">
        <f t="shared" si="0"/>
        <v>9.542425094393248</v>
      </c>
      <c r="F70">
        <v>0</v>
      </c>
      <c r="G70">
        <f>D70*Data!$B$10</f>
        <v>3</v>
      </c>
    </row>
    <row r="71" spans="1:7" ht="12.75">
      <c r="A71">
        <v>48</v>
      </c>
      <c r="B71" s="3">
        <f>A71*Data!$B$15/50</f>
        <v>1527.8874536821954</v>
      </c>
      <c r="C71" s="2">
        <f>B71/Data!$B$16</f>
        <v>1.9200000000000002</v>
      </c>
      <c r="D71">
        <f>(1+Data!$B$8/Data!$B$6)</f>
        <v>3</v>
      </c>
      <c r="E71">
        <f t="shared" si="0"/>
        <v>9.542425094393248</v>
      </c>
      <c r="F71">
        <v>0</v>
      </c>
      <c r="G71">
        <f>D71*Data!$B$10</f>
        <v>3</v>
      </c>
    </row>
    <row r="72" spans="1:7" ht="12.75">
      <c r="A72">
        <v>49</v>
      </c>
      <c r="B72" s="3">
        <f>A72*Data!$B$15/50</f>
        <v>1559.7184423005745</v>
      </c>
      <c r="C72" s="2">
        <f>B72/Data!$B$16</f>
        <v>1.96</v>
      </c>
      <c r="D72">
        <f>(1+Data!$B$8/Data!$B$6)</f>
        <v>3</v>
      </c>
      <c r="E72">
        <f t="shared" si="0"/>
        <v>9.542425094393248</v>
      </c>
      <c r="F72">
        <v>0</v>
      </c>
      <c r="G72">
        <f>D72*Data!$B$10</f>
        <v>3</v>
      </c>
    </row>
    <row r="73" spans="1:7" ht="12.75">
      <c r="A73">
        <v>50</v>
      </c>
      <c r="B73" s="3">
        <f>A73*Data!$B$15/50</f>
        <v>1591.5494309189535</v>
      </c>
      <c r="C73" s="2">
        <f>B73/Data!$B$16</f>
        <v>2</v>
      </c>
      <c r="D73">
        <f>(1+Data!$B$8/Data!$B$6)</f>
        <v>3</v>
      </c>
      <c r="E73">
        <f t="shared" si="0"/>
        <v>9.542425094393248</v>
      </c>
      <c r="F73">
        <v>0</v>
      </c>
      <c r="G73">
        <f>D73*Data!$B$10</f>
        <v>3</v>
      </c>
    </row>
    <row r="74" spans="1:7" ht="12.75">
      <c r="A74">
        <v>51</v>
      </c>
      <c r="B74" s="3">
        <f>(A74-50)*9*Data!$B$15/50+Data!$B$15</f>
        <v>1878.0283284843651</v>
      </c>
      <c r="C74" s="2">
        <f>B74/Data!$B$16</f>
        <v>2.36</v>
      </c>
      <c r="D74">
        <f>(1+Data!$B$8/Data!$B$6)</f>
        <v>3</v>
      </c>
      <c r="E74">
        <f t="shared" si="0"/>
        <v>9.542425094393248</v>
      </c>
      <c r="F74">
        <v>0</v>
      </c>
      <c r="G74">
        <f>D74*Data!$B$10</f>
        <v>3</v>
      </c>
    </row>
    <row r="75" spans="1:7" ht="12.75">
      <c r="A75">
        <v>52</v>
      </c>
      <c r="B75" s="3">
        <f>(A75-50)*9*Data!$B$15/50+Data!$B$15</f>
        <v>2164.507226049777</v>
      </c>
      <c r="C75" s="2">
        <f>B75/Data!$B$16</f>
        <v>2.72</v>
      </c>
      <c r="D75">
        <f>(1+Data!$B$8/Data!$B$6)</f>
        <v>3</v>
      </c>
      <c r="E75">
        <f t="shared" si="0"/>
        <v>9.542425094393248</v>
      </c>
      <c r="F75">
        <v>0</v>
      </c>
      <c r="G75">
        <f>D75*Data!$B$10</f>
        <v>3</v>
      </c>
    </row>
    <row r="76" spans="1:7" ht="12.75">
      <c r="A76">
        <v>53</v>
      </c>
      <c r="B76" s="3">
        <f>(A76-50)*9*Data!$B$15/50+Data!$B$15</f>
        <v>2450.9861236151883</v>
      </c>
      <c r="C76" s="2">
        <f>B76/Data!$B$16</f>
        <v>3.08</v>
      </c>
      <c r="D76">
        <f>(1+Data!$B$8/Data!$B$6)</f>
        <v>3</v>
      </c>
      <c r="E76">
        <f t="shared" si="0"/>
        <v>9.542425094393248</v>
      </c>
      <c r="F76">
        <v>0</v>
      </c>
      <c r="G76">
        <f>D76*Data!$B$10</f>
        <v>3</v>
      </c>
    </row>
    <row r="77" spans="1:7" ht="12.75">
      <c r="A77">
        <v>54</v>
      </c>
      <c r="B77" s="3">
        <f>(A77-50)*9*Data!$B$15/50+Data!$B$15</f>
        <v>2737.4650211806</v>
      </c>
      <c r="C77" s="2">
        <f>B77/Data!$B$16</f>
        <v>3.4400000000000004</v>
      </c>
      <c r="D77">
        <f>(1+Data!$B$8/Data!$B$6)</f>
        <v>3</v>
      </c>
      <c r="E77">
        <f t="shared" si="0"/>
        <v>9.542425094393248</v>
      </c>
      <c r="F77">
        <v>0</v>
      </c>
      <c r="G77">
        <f>D77*Data!$B$10</f>
        <v>3</v>
      </c>
    </row>
    <row r="78" spans="1:7" ht="12.75">
      <c r="A78">
        <v>55</v>
      </c>
      <c r="B78" s="3">
        <f>(A78-50)*9*Data!$B$15/50+Data!$B$15</f>
        <v>3023.9439187460116</v>
      </c>
      <c r="C78" s="2">
        <f>B78/Data!$B$16</f>
        <v>3.8</v>
      </c>
      <c r="D78">
        <f>(1+Data!$B$8/Data!$B$6)</f>
        <v>3</v>
      </c>
      <c r="E78">
        <f t="shared" si="0"/>
        <v>9.542425094393248</v>
      </c>
      <c r="F78">
        <v>0</v>
      </c>
      <c r="G78">
        <f>D78*Data!$B$10</f>
        <v>3</v>
      </c>
    </row>
    <row r="79" spans="1:7" ht="12.75">
      <c r="A79">
        <v>56</v>
      </c>
      <c r="B79" s="3">
        <f>(A79-50)*9*Data!$B$15/50+Data!$B$15</f>
        <v>3310.422816311423</v>
      </c>
      <c r="C79" s="2">
        <f>B79/Data!$B$16</f>
        <v>4.16</v>
      </c>
      <c r="D79">
        <f>(1+Data!$B$8/Data!$B$6)</f>
        <v>3</v>
      </c>
      <c r="E79">
        <f t="shared" si="0"/>
        <v>9.542425094393248</v>
      </c>
      <c r="F79">
        <v>0</v>
      </c>
      <c r="G79">
        <f>D79*Data!$B$10</f>
        <v>3</v>
      </c>
    </row>
    <row r="80" spans="1:7" ht="12.75">
      <c r="A80">
        <v>57</v>
      </c>
      <c r="B80" s="3">
        <f>(A80-50)*9*Data!$B$15/50+Data!$B$15</f>
        <v>3596.901713876835</v>
      </c>
      <c r="C80" s="2">
        <f>B80/Data!$B$16</f>
        <v>4.5200000000000005</v>
      </c>
      <c r="D80">
        <f>(1+Data!$B$8/Data!$B$6)</f>
        <v>3</v>
      </c>
      <c r="E80">
        <f t="shared" si="0"/>
        <v>9.542425094393248</v>
      </c>
      <c r="F80">
        <v>0</v>
      </c>
      <c r="G80">
        <f>D80*Data!$B$10</f>
        <v>3</v>
      </c>
    </row>
    <row r="81" spans="1:7" ht="12.75">
      <c r="A81">
        <v>58</v>
      </c>
      <c r="B81" s="3">
        <f>(A81-50)*9*Data!$B$15/50+Data!$B$15</f>
        <v>3883.3806114422464</v>
      </c>
      <c r="C81" s="2">
        <f>B81/Data!$B$16</f>
        <v>4.88</v>
      </c>
      <c r="D81">
        <f>(1+Data!$B$8/Data!$B$6)</f>
        <v>3</v>
      </c>
      <c r="E81">
        <f t="shared" si="0"/>
        <v>9.542425094393248</v>
      </c>
      <c r="F81">
        <v>0</v>
      </c>
      <c r="G81">
        <f>D81*Data!$B$10</f>
        <v>3</v>
      </c>
    </row>
    <row r="82" spans="1:7" ht="12.75">
      <c r="A82">
        <v>59</v>
      </c>
      <c r="B82" s="3">
        <f>(A82-50)*9*Data!$B$15/50+Data!$B$15</f>
        <v>4169.859509007658</v>
      </c>
      <c r="C82" s="2">
        <f>B82/Data!$B$16</f>
        <v>5.239999999999999</v>
      </c>
      <c r="D82">
        <f>(1+Data!$B$8/Data!$B$6)</f>
        <v>3</v>
      </c>
      <c r="E82">
        <f t="shared" si="0"/>
        <v>9.542425094393248</v>
      </c>
      <c r="F82">
        <v>0</v>
      </c>
      <c r="G82">
        <f>D82*Data!$B$10</f>
        <v>3</v>
      </c>
    </row>
    <row r="83" spans="1:7" ht="12.75">
      <c r="A83">
        <v>60</v>
      </c>
      <c r="B83" s="3">
        <f>(A83-50)*9*Data!$B$15/50+Data!$B$15</f>
        <v>4456.33840657307</v>
      </c>
      <c r="C83" s="2">
        <f>B83/Data!$B$16</f>
        <v>5.6</v>
      </c>
      <c r="D83">
        <f>(1+Data!$B$8/Data!$B$6)</f>
        <v>3</v>
      </c>
      <c r="E83">
        <f t="shared" si="0"/>
        <v>9.542425094393248</v>
      </c>
      <c r="F83">
        <v>0</v>
      </c>
      <c r="G83">
        <f>D83*Data!$B$10</f>
        <v>3</v>
      </c>
    </row>
    <row r="84" spans="1:7" ht="12.75">
      <c r="A84">
        <v>61</v>
      </c>
      <c r="B84" s="3">
        <f>(A84-50)*9*Data!$B$15/50+Data!$B$15</f>
        <v>4742.817304138482</v>
      </c>
      <c r="C84" s="2">
        <f>B84/Data!$B$16</f>
        <v>5.96</v>
      </c>
      <c r="D84">
        <f>(1+Data!$B$8/Data!$B$6)</f>
        <v>3</v>
      </c>
      <c r="E84">
        <f t="shared" si="0"/>
        <v>9.542425094393248</v>
      </c>
      <c r="F84">
        <v>0</v>
      </c>
      <c r="G84">
        <f>D84*Data!$B$10</f>
        <v>3</v>
      </c>
    </row>
    <row r="85" spans="1:7" ht="12.75">
      <c r="A85">
        <v>62</v>
      </c>
      <c r="B85" s="3">
        <f>(A85-50)*9*Data!$B$15/50+Data!$B$15</f>
        <v>5029.296201703893</v>
      </c>
      <c r="C85" s="2">
        <f>B85/Data!$B$16</f>
        <v>6.319999999999999</v>
      </c>
      <c r="D85">
        <f>(1+Data!$B$8/Data!$B$6)</f>
        <v>3</v>
      </c>
      <c r="E85">
        <f t="shared" si="0"/>
        <v>9.542425094393248</v>
      </c>
      <c r="F85">
        <v>0</v>
      </c>
      <c r="G85">
        <f>D85*Data!$B$10</f>
        <v>3</v>
      </c>
    </row>
    <row r="86" spans="1:7" ht="12.75">
      <c r="A86">
        <v>63</v>
      </c>
      <c r="B86" s="3">
        <f>(A86-50)*9*Data!$B$15/50+Data!$B$15</f>
        <v>5315.7750992693045</v>
      </c>
      <c r="C86" s="2">
        <f>B86/Data!$B$16</f>
        <v>6.68</v>
      </c>
      <c r="D86">
        <f>(1+Data!$B$8/Data!$B$6)</f>
        <v>3</v>
      </c>
      <c r="E86">
        <f t="shared" si="0"/>
        <v>9.542425094393248</v>
      </c>
      <c r="F86">
        <v>0</v>
      </c>
      <c r="G86">
        <f>D86*Data!$B$10</f>
        <v>3</v>
      </c>
    </row>
    <row r="87" spans="1:7" ht="12.75">
      <c r="A87">
        <v>64</v>
      </c>
      <c r="B87" s="3">
        <f>(A87-50)*9*Data!$B$15/50+Data!$B$15</f>
        <v>5602.253996834716</v>
      </c>
      <c r="C87" s="2">
        <f>B87/Data!$B$16</f>
        <v>7.04</v>
      </c>
      <c r="D87">
        <f>(1+Data!$B$8/Data!$B$6)</f>
        <v>3</v>
      </c>
      <c r="E87">
        <f t="shared" si="0"/>
        <v>9.542425094393248</v>
      </c>
      <c r="F87">
        <v>0</v>
      </c>
      <c r="G87">
        <f>D87*Data!$B$10</f>
        <v>3</v>
      </c>
    </row>
    <row r="88" spans="1:7" ht="12.75">
      <c r="A88">
        <v>65</v>
      </c>
      <c r="B88" s="3">
        <f>(A88-50)*9*Data!$B$15/50+Data!$B$15</f>
        <v>5888.732894400128</v>
      </c>
      <c r="C88" s="2">
        <f>B88/Data!$B$16</f>
        <v>7.4</v>
      </c>
      <c r="D88">
        <f>(1+Data!$B$8/Data!$B$6)</f>
        <v>3</v>
      </c>
      <c r="E88">
        <f aca="true" t="shared" si="1" ref="E88:E151">20*LOG10(ABS(D88))</f>
        <v>9.542425094393248</v>
      </c>
      <c r="F88">
        <v>0</v>
      </c>
      <c r="G88">
        <f>D88*Data!$B$10</f>
        <v>3</v>
      </c>
    </row>
    <row r="89" spans="1:7" ht="12.75">
      <c r="A89">
        <v>66</v>
      </c>
      <c r="B89" s="3">
        <f>(A89-50)*9*Data!$B$15/50+Data!$B$15</f>
        <v>6175.211791965539</v>
      </c>
      <c r="C89" s="2">
        <f>B89/Data!$B$16</f>
        <v>7.76</v>
      </c>
      <c r="D89">
        <f>(1+Data!$B$8/Data!$B$6)</f>
        <v>3</v>
      </c>
      <c r="E89">
        <f t="shared" si="1"/>
        <v>9.542425094393248</v>
      </c>
      <c r="F89">
        <v>0</v>
      </c>
      <c r="G89">
        <f>D89*Data!$B$10</f>
        <v>3</v>
      </c>
    </row>
    <row r="90" spans="1:7" ht="12.75">
      <c r="A90">
        <v>67</v>
      </c>
      <c r="B90" s="3">
        <f>(A90-50)*9*Data!$B$15/50+Data!$B$15</f>
        <v>6461.690689530951</v>
      </c>
      <c r="C90" s="2">
        <f>B90/Data!$B$16</f>
        <v>8.120000000000001</v>
      </c>
      <c r="D90">
        <f>(1+Data!$B$8/Data!$B$6)</f>
        <v>3</v>
      </c>
      <c r="E90">
        <f t="shared" si="1"/>
        <v>9.542425094393248</v>
      </c>
      <c r="F90">
        <v>0</v>
      </c>
      <c r="G90">
        <f>D90*Data!$B$10</f>
        <v>3</v>
      </c>
    </row>
    <row r="91" spans="1:7" ht="12.75">
      <c r="A91">
        <v>68</v>
      </c>
      <c r="B91" s="3">
        <f>(A91-50)*9*Data!$B$15/50+Data!$B$15</f>
        <v>6748.169587096363</v>
      </c>
      <c r="C91" s="2">
        <f>B91/Data!$B$16</f>
        <v>8.48</v>
      </c>
      <c r="D91">
        <f>(1+Data!$B$8/Data!$B$6)</f>
        <v>3</v>
      </c>
      <c r="E91">
        <f t="shared" si="1"/>
        <v>9.542425094393248</v>
      </c>
      <c r="F91">
        <v>0</v>
      </c>
      <c r="G91">
        <f>D91*Data!$B$10</f>
        <v>3</v>
      </c>
    </row>
    <row r="92" spans="1:7" ht="12.75">
      <c r="A92">
        <v>69</v>
      </c>
      <c r="B92" s="3">
        <f>(A92-50)*9*Data!$B$15/50+Data!$B$15</f>
        <v>7034.648484661774</v>
      </c>
      <c r="C92" s="2">
        <f>B92/Data!$B$16</f>
        <v>8.84</v>
      </c>
      <c r="D92">
        <f>(1+Data!$B$8/Data!$B$6)</f>
        <v>3</v>
      </c>
      <c r="E92">
        <f t="shared" si="1"/>
        <v>9.542425094393248</v>
      </c>
      <c r="F92">
        <v>0</v>
      </c>
      <c r="G92">
        <f>D92*Data!$B$10</f>
        <v>3</v>
      </c>
    </row>
    <row r="93" spans="1:7" ht="12.75">
      <c r="A93">
        <v>70</v>
      </c>
      <c r="B93" s="3">
        <f>(A93-50)*9*Data!$B$15/50+Data!$B$15</f>
        <v>7321.127382227186</v>
      </c>
      <c r="C93" s="2">
        <f>B93/Data!$B$16</f>
        <v>9.2</v>
      </c>
      <c r="D93">
        <f>(1+Data!$B$8/Data!$B$6)</f>
        <v>3</v>
      </c>
      <c r="E93">
        <f t="shared" si="1"/>
        <v>9.542425094393248</v>
      </c>
      <c r="F93">
        <v>0</v>
      </c>
      <c r="G93">
        <f>D93*Data!$B$10</f>
        <v>3</v>
      </c>
    </row>
    <row r="94" spans="1:7" ht="12.75">
      <c r="A94">
        <v>71</v>
      </c>
      <c r="B94" s="3">
        <f>(A94-50)*9*Data!$B$15/50+Data!$B$15</f>
        <v>7607.606279792597</v>
      </c>
      <c r="C94" s="2">
        <f>B94/Data!$B$16</f>
        <v>9.559999999999999</v>
      </c>
      <c r="D94">
        <f>(1+Data!$B$8/Data!$B$6)</f>
        <v>3</v>
      </c>
      <c r="E94">
        <f t="shared" si="1"/>
        <v>9.542425094393248</v>
      </c>
      <c r="F94">
        <v>0</v>
      </c>
      <c r="G94">
        <f>D94*Data!$B$10</f>
        <v>3</v>
      </c>
    </row>
    <row r="95" spans="1:7" ht="12.75">
      <c r="A95">
        <v>72</v>
      </c>
      <c r="B95" s="3">
        <f>(A95-50)*9*Data!$B$15/50+Data!$B$15</f>
        <v>7894.08517735801</v>
      </c>
      <c r="C95" s="2">
        <f>B95/Data!$B$16</f>
        <v>9.92</v>
      </c>
      <c r="D95">
        <f>(1+Data!$B$8/Data!$B$6)</f>
        <v>3</v>
      </c>
      <c r="E95">
        <f t="shared" si="1"/>
        <v>9.542425094393248</v>
      </c>
      <c r="F95">
        <v>0</v>
      </c>
      <c r="G95">
        <f>D95*Data!$B$10</f>
        <v>3</v>
      </c>
    </row>
    <row r="96" spans="1:7" ht="12.75">
      <c r="A96">
        <v>73</v>
      </c>
      <c r="B96" s="3">
        <f>(A96-50)*9*Data!$B$15/50+Data!$B$15</f>
        <v>8180.564074923421</v>
      </c>
      <c r="C96" s="2">
        <f>B96/Data!$B$16</f>
        <v>10.28</v>
      </c>
      <c r="D96">
        <f>(1+Data!$B$8/Data!$B$6)</f>
        <v>3</v>
      </c>
      <c r="E96">
        <f t="shared" si="1"/>
        <v>9.542425094393248</v>
      </c>
      <c r="F96">
        <v>0</v>
      </c>
      <c r="G96">
        <f>D96*Data!$B$10</f>
        <v>3</v>
      </c>
    </row>
    <row r="97" spans="1:7" ht="12.75">
      <c r="A97">
        <v>74</v>
      </c>
      <c r="B97" s="3">
        <f>(A97-50)*9*Data!$B$15/50+Data!$B$15</f>
        <v>8467.04297248883</v>
      </c>
      <c r="C97" s="2">
        <f>B97/Data!$B$16</f>
        <v>10.639999999999999</v>
      </c>
      <c r="D97">
        <f>(1+Data!$B$8/Data!$B$6)</f>
        <v>3</v>
      </c>
      <c r="E97">
        <f t="shared" si="1"/>
        <v>9.542425094393248</v>
      </c>
      <c r="F97">
        <v>0</v>
      </c>
      <c r="G97">
        <f>D97*Data!$B$10</f>
        <v>3</v>
      </c>
    </row>
    <row r="98" spans="1:7" ht="12.75">
      <c r="A98">
        <v>75</v>
      </c>
      <c r="B98" s="3">
        <f>(A98-50)*9*Data!$B$15/50+Data!$B$15</f>
        <v>8753.521870054245</v>
      </c>
      <c r="C98" s="2">
        <f>B98/Data!$B$16</f>
        <v>11</v>
      </c>
      <c r="D98">
        <f>(1+Data!$B$8/Data!$B$6)</f>
        <v>3</v>
      </c>
      <c r="E98">
        <f t="shared" si="1"/>
        <v>9.542425094393248</v>
      </c>
      <c r="F98">
        <v>0</v>
      </c>
      <c r="G98">
        <f>D98*Data!$B$10</f>
        <v>3</v>
      </c>
    </row>
    <row r="99" spans="1:7" ht="12.75">
      <c r="A99">
        <v>76</v>
      </c>
      <c r="B99" s="3">
        <f>(A99-50)*9*Data!$B$15/50+Data!$B$15</f>
        <v>9040.000767619655</v>
      </c>
      <c r="C99" s="2">
        <f>B99/Data!$B$16</f>
        <v>11.36</v>
      </c>
      <c r="D99">
        <f>(1+Data!$B$8/Data!$B$6)</f>
        <v>3</v>
      </c>
      <c r="E99">
        <f t="shared" si="1"/>
        <v>9.542425094393248</v>
      </c>
      <c r="F99">
        <v>0</v>
      </c>
      <c r="G99">
        <f>D99*Data!$B$10</f>
        <v>3</v>
      </c>
    </row>
    <row r="100" spans="1:7" ht="12.75">
      <c r="A100">
        <v>77</v>
      </c>
      <c r="B100" s="3">
        <f>(A100-50)*9*Data!$B$15/50+Data!$B$15</f>
        <v>9326.479665185067</v>
      </c>
      <c r="C100" s="2">
        <f>B100/Data!$B$16</f>
        <v>11.719999999999999</v>
      </c>
      <c r="D100">
        <f>(1+Data!$B$8/Data!$B$6)</f>
        <v>3</v>
      </c>
      <c r="E100">
        <f t="shared" si="1"/>
        <v>9.542425094393248</v>
      </c>
      <c r="F100">
        <v>0</v>
      </c>
      <c r="G100">
        <f>D100*Data!$B$10</f>
        <v>3</v>
      </c>
    </row>
    <row r="101" spans="1:7" ht="12.75">
      <c r="A101">
        <v>78</v>
      </c>
      <c r="B101" s="3">
        <f>(A101-50)*9*Data!$B$15/50+Data!$B$15</f>
        <v>9612.958562750478</v>
      </c>
      <c r="C101" s="2">
        <f>B101/Data!$B$16</f>
        <v>12.08</v>
      </c>
      <c r="D101">
        <f>(1+Data!$B$8/Data!$B$6)</f>
        <v>3</v>
      </c>
      <c r="E101">
        <f t="shared" si="1"/>
        <v>9.542425094393248</v>
      </c>
      <c r="F101">
        <v>0</v>
      </c>
      <c r="G101">
        <f>D101*Data!$B$10</f>
        <v>3</v>
      </c>
    </row>
    <row r="102" spans="1:7" ht="12.75">
      <c r="A102">
        <v>79</v>
      </c>
      <c r="B102" s="3">
        <f>(A102-50)*9*Data!$B$15/50+Data!$B$15</f>
        <v>9899.43746031589</v>
      </c>
      <c r="C102" s="2">
        <f>B102/Data!$B$16</f>
        <v>12.44</v>
      </c>
      <c r="D102">
        <f>(1+Data!$B$8/Data!$B$6)</f>
        <v>3</v>
      </c>
      <c r="E102">
        <f t="shared" si="1"/>
        <v>9.542425094393248</v>
      </c>
      <c r="F102">
        <v>0</v>
      </c>
      <c r="G102">
        <f>D102*Data!$B$10</f>
        <v>3</v>
      </c>
    </row>
    <row r="103" spans="1:7" ht="12.75">
      <c r="A103">
        <v>80</v>
      </c>
      <c r="B103" s="3">
        <f>(A103-50)*9*Data!$B$15/50+Data!$B$15</f>
        <v>10185.916357881302</v>
      </c>
      <c r="C103" s="2">
        <f>B103/Data!$B$16</f>
        <v>12.8</v>
      </c>
      <c r="D103">
        <f>(1+Data!$B$8/Data!$B$6)</f>
        <v>3</v>
      </c>
      <c r="E103">
        <f t="shared" si="1"/>
        <v>9.542425094393248</v>
      </c>
      <c r="F103">
        <v>0</v>
      </c>
      <c r="G103">
        <f>D103*Data!$B$10</f>
        <v>3</v>
      </c>
    </row>
    <row r="104" spans="1:7" ht="12.75">
      <c r="A104">
        <v>81</v>
      </c>
      <c r="B104" s="3">
        <f>(A104-50)*9*Data!$B$15/50+Data!$B$15</f>
        <v>10472.395255446714</v>
      </c>
      <c r="C104" s="2">
        <f>B104/Data!$B$16</f>
        <v>13.16</v>
      </c>
      <c r="D104">
        <f>(1+Data!$B$8/Data!$B$6)</f>
        <v>3</v>
      </c>
      <c r="E104">
        <f t="shared" si="1"/>
        <v>9.542425094393248</v>
      </c>
      <c r="F104">
        <v>0</v>
      </c>
      <c r="G104">
        <f>D104*Data!$B$10</f>
        <v>3</v>
      </c>
    </row>
    <row r="105" spans="1:7" ht="12.75">
      <c r="A105">
        <v>82</v>
      </c>
      <c r="B105" s="3">
        <f>(A105-50)*9*Data!$B$15/50+Data!$B$15</f>
        <v>10758.874153012126</v>
      </c>
      <c r="C105" s="2">
        <f>B105/Data!$B$16</f>
        <v>13.520000000000001</v>
      </c>
      <c r="D105">
        <f>(1+Data!$B$8/Data!$B$6)</f>
        <v>3</v>
      </c>
      <c r="E105">
        <f t="shared" si="1"/>
        <v>9.542425094393248</v>
      </c>
      <c r="F105">
        <v>0</v>
      </c>
      <c r="G105">
        <f>D105*Data!$B$10</f>
        <v>3</v>
      </c>
    </row>
    <row r="106" spans="1:7" ht="12.75">
      <c r="A106">
        <v>83</v>
      </c>
      <c r="B106" s="3">
        <f>(A106-50)*9*Data!$B$15/50+Data!$B$15</f>
        <v>11045.353050577538</v>
      </c>
      <c r="C106" s="2">
        <f>B106/Data!$B$16</f>
        <v>13.88</v>
      </c>
      <c r="D106">
        <f>(1+Data!$B$8/Data!$B$6)</f>
        <v>3</v>
      </c>
      <c r="E106">
        <f t="shared" si="1"/>
        <v>9.542425094393248</v>
      </c>
      <c r="F106">
        <v>0</v>
      </c>
      <c r="G106">
        <f>D106*Data!$B$10</f>
        <v>3</v>
      </c>
    </row>
    <row r="107" spans="1:7" ht="12.75">
      <c r="A107">
        <v>84</v>
      </c>
      <c r="B107" s="3">
        <f>(A107-50)*9*Data!$B$15/50+Data!$B$15</f>
        <v>11331.83194814295</v>
      </c>
      <c r="C107" s="2">
        <f>B107/Data!$B$16</f>
        <v>14.240000000000002</v>
      </c>
      <c r="D107">
        <f>(1+Data!$B$8/Data!$B$6)</f>
        <v>3</v>
      </c>
      <c r="E107">
        <f t="shared" si="1"/>
        <v>9.542425094393248</v>
      </c>
      <c r="F107">
        <v>0</v>
      </c>
      <c r="G107">
        <f>D107*Data!$B$10</f>
        <v>3</v>
      </c>
    </row>
    <row r="108" spans="1:7" ht="12.75">
      <c r="A108">
        <v>85</v>
      </c>
      <c r="B108" s="3">
        <f>(A108-50)*9*Data!$B$15/50+Data!$B$15</f>
        <v>11618.310845708362</v>
      </c>
      <c r="C108" s="2">
        <f>B108/Data!$B$16</f>
        <v>14.600000000000001</v>
      </c>
      <c r="D108">
        <f>(1+Data!$B$8/Data!$B$6)</f>
        <v>3</v>
      </c>
      <c r="E108">
        <f t="shared" si="1"/>
        <v>9.542425094393248</v>
      </c>
      <c r="F108">
        <v>0</v>
      </c>
      <c r="G108">
        <f>D108*Data!$B$10</f>
        <v>3</v>
      </c>
    </row>
    <row r="109" spans="1:7" ht="12.75">
      <c r="A109">
        <v>86</v>
      </c>
      <c r="B109" s="3">
        <f>(A109-50)*9*Data!$B$15/50+Data!$B$15</f>
        <v>11904.789743273774</v>
      </c>
      <c r="C109" s="2">
        <f>B109/Data!$B$16</f>
        <v>14.960000000000003</v>
      </c>
      <c r="D109">
        <f>(1+Data!$B$8/Data!$B$6)</f>
        <v>3</v>
      </c>
      <c r="E109">
        <f t="shared" si="1"/>
        <v>9.542425094393248</v>
      </c>
      <c r="F109">
        <v>0</v>
      </c>
      <c r="G109">
        <f>D109*Data!$B$10</f>
        <v>3</v>
      </c>
    </row>
    <row r="110" spans="1:7" ht="12.75">
      <c r="A110">
        <v>87</v>
      </c>
      <c r="B110" s="3">
        <f>(A110-50)*9*Data!$B$15/50+Data!$B$15</f>
        <v>12191.268640839186</v>
      </c>
      <c r="C110" s="2">
        <f>B110/Data!$B$16</f>
        <v>15.320000000000002</v>
      </c>
      <c r="D110">
        <f>(1+Data!$B$8/Data!$B$6)</f>
        <v>3</v>
      </c>
      <c r="E110">
        <f t="shared" si="1"/>
        <v>9.542425094393248</v>
      </c>
      <c r="F110">
        <v>0</v>
      </c>
      <c r="G110">
        <f>D110*Data!$B$10</f>
        <v>3</v>
      </c>
    </row>
    <row r="111" spans="1:7" ht="12.75">
      <c r="A111">
        <v>88</v>
      </c>
      <c r="B111" s="3">
        <f>(A111-50)*9*Data!$B$15/50+Data!$B$15</f>
        <v>12477.747538404594</v>
      </c>
      <c r="C111" s="2">
        <f>B111/Data!$B$16</f>
        <v>15.679999999999998</v>
      </c>
      <c r="D111">
        <f>(1+Data!$B$8/Data!$B$6)</f>
        <v>3</v>
      </c>
      <c r="E111">
        <f t="shared" si="1"/>
        <v>9.542425094393248</v>
      </c>
      <c r="F111">
        <v>0</v>
      </c>
      <c r="G111">
        <f>D111*Data!$B$10</f>
        <v>3</v>
      </c>
    </row>
    <row r="112" spans="1:7" ht="12.75">
      <c r="A112">
        <v>89</v>
      </c>
      <c r="B112" s="3">
        <f>(A112-50)*9*Data!$B$15/50+Data!$B$15</f>
        <v>12764.226435970006</v>
      </c>
      <c r="C112" s="2">
        <f>B112/Data!$B$16</f>
        <v>16.04</v>
      </c>
      <c r="D112">
        <f>(1+Data!$B$8/Data!$B$6)</f>
        <v>3</v>
      </c>
      <c r="E112">
        <f t="shared" si="1"/>
        <v>9.542425094393248</v>
      </c>
      <c r="F112">
        <v>0</v>
      </c>
      <c r="G112">
        <f>D112*Data!$B$10</f>
        <v>3</v>
      </c>
    </row>
    <row r="113" spans="1:7" ht="12.75">
      <c r="A113">
        <v>90</v>
      </c>
      <c r="B113" s="3">
        <f>(A113-50)*9*Data!$B$15/50+Data!$B$15</f>
        <v>13050.705333535418</v>
      </c>
      <c r="C113" s="2">
        <f>B113/Data!$B$16</f>
        <v>16.4</v>
      </c>
      <c r="D113">
        <f>(1+Data!$B$8/Data!$B$6)</f>
        <v>3</v>
      </c>
      <c r="E113">
        <f t="shared" si="1"/>
        <v>9.542425094393248</v>
      </c>
      <c r="F113">
        <v>0</v>
      </c>
      <c r="G113">
        <f>D113*Data!$B$10</f>
        <v>3</v>
      </c>
    </row>
    <row r="114" spans="1:7" ht="12.75">
      <c r="A114">
        <v>91</v>
      </c>
      <c r="B114" s="3">
        <f>(A114-50)*9*Data!$B$15/50+Data!$B$15</f>
        <v>13337.18423110083</v>
      </c>
      <c r="C114" s="2">
        <f>B114/Data!$B$16</f>
        <v>16.759999999999998</v>
      </c>
      <c r="D114">
        <f>(1+Data!$B$8/Data!$B$6)</f>
        <v>3</v>
      </c>
      <c r="E114">
        <f t="shared" si="1"/>
        <v>9.542425094393248</v>
      </c>
      <c r="F114">
        <v>0</v>
      </c>
      <c r="G114">
        <f>D114*Data!$B$10</f>
        <v>3</v>
      </c>
    </row>
    <row r="115" spans="1:7" ht="12.75">
      <c r="A115">
        <v>92</v>
      </c>
      <c r="B115" s="3">
        <f>(A115-50)*9*Data!$B$15/50+Data!$B$15</f>
        <v>13623.663128666241</v>
      </c>
      <c r="C115" s="2">
        <f>B115/Data!$B$16</f>
        <v>17.12</v>
      </c>
      <c r="D115">
        <f>(1+Data!$B$8/Data!$B$6)</f>
        <v>3</v>
      </c>
      <c r="E115">
        <f t="shared" si="1"/>
        <v>9.542425094393248</v>
      </c>
      <c r="F115">
        <v>0</v>
      </c>
      <c r="G115">
        <f>D115*Data!$B$10</f>
        <v>3</v>
      </c>
    </row>
    <row r="116" spans="1:7" ht="12.75">
      <c r="A116">
        <v>93</v>
      </c>
      <c r="B116" s="3">
        <f>(A116-50)*9*Data!$B$15/50+Data!$B$15</f>
        <v>13910.142026231653</v>
      </c>
      <c r="C116" s="2">
        <f>B116/Data!$B$16</f>
        <v>17.48</v>
      </c>
      <c r="D116">
        <f>(1+Data!$B$8/Data!$B$6)</f>
        <v>3</v>
      </c>
      <c r="E116">
        <f t="shared" si="1"/>
        <v>9.542425094393248</v>
      </c>
      <c r="F116">
        <v>0</v>
      </c>
      <c r="G116">
        <f>D116*Data!$B$10</f>
        <v>3</v>
      </c>
    </row>
    <row r="117" spans="1:7" ht="12.75">
      <c r="A117">
        <v>94</v>
      </c>
      <c r="B117" s="3">
        <f>(A117-50)*9*Data!$B$15/50+Data!$B$15</f>
        <v>14196.620923797065</v>
      </c>
      <c r="C117" s="2">
        <f>B117/Data!$B$16</f>
        <v>17.84</v>
      </c>
      <c r="D117">
        <f>(1+Data!$B$8/Data!$B$6)</f>
        <v>3</v>
      </c>
      <c r="E117">
        <f t="shared" si="1"/>
        <v>9.542425094393248</v>
      </c>
      <c r="F117">
        <v>0</v>
      </c>
      <c r="G117">
        <f>D117*Data!$B$10</f>
        <v>3</v>
      </c>
    </row>
    <row r="118" spans="1:7" ht="12.75">
      <c r="A118">
        <v>95</v>
      </c>
      <c r="B118" s="3">
        <f>(A118-50)*9*Data!$B$15/50+Data!$B$15</f>
        <v>14483.099821362477</v>
      </c>
      <c r="C118" s="2">
        <f>B118/Data!$B$16</f>
        <v>18.2</v>
      </c>
      <c r="D118">
        <f>(1+Data!$B$8/Data!$B$6)</f>
        <v>3</v>
      </c>
      <c r="E118">
        <f t="shared" si="1"/>
        <v>9.542425094393248</v>
      </c>
      <c r="F118">
        <v>0</v>
      </c>
      <c r="G118">
        <f>D118*Data!$B$10</f>
        <v>3</v>
      </c>
    </row>
    <row r="119" spans="1:7" ht="12.75">
      <c r="A119">
        <v>96</v>
      </c>
      <c r="B119" s="3">
        <f>(A119-50)*9*Data!$B$15/50+Data!$B$15</f>
        <v>14769.578718927889</v>
      </c>
      <c r="C119" s="2">
        <f>B119/Data!$B$16</f>
        <v>18.560000000000002</v>
      </c>
      <c r="D119">
        <f>(1+Data!$B$8/Data!$B$6)</f>
        <v>3</v>
      </c>
      <c r="E119">
        <f t="shared" si="1"/>
        <v>9.542425094393248</v>
      </c>
      <c r="F119">
        <v>0</v>
      </c>
      <c r="G119">
        <f>D119*Data!$B$10</f>
        <v>3</v>
      </c>
    </row>
    <row r="120" spans="1:7" ht="12.75">
      <c r="A120">
        <v>97</v>
      </c>
      <c r="B120" s="3">
        <f>(A120-50)*9*Data!$B$15/50+Data!$B$15</f>
        <v>15056.0576164933</v>
      </c>
      <c r="C120" s="2">
        <f>B120/Data!$B$16</f>
        <v>18.92</v>
      </c>
      <c r="D120">
        <f>(1+Data!$B$8/Data!$B$6)</f>
        <v>3</v>
      </c>
      <c r="E120">
        <f t="shared" si="1"/>
        <v>9.542425094393248</v>
      </c>
      <c r="F120">
        <v>0</v>
      </c>
      <c r="G120">
        <f>D120*Data!$B$10</f>
        <v>3</v>
      </c>
    </row>
    <row r="121" spans="1:7" ht="12.75">
      <c r="A121">
        <v>98</v>
      </c>
      <c r="B121" s="3">
        <f>(A121-50)*9*Data!$B$15/50+Data!$B$15</f>
        <v>15342.53651405871</v>
      </c>
      <c r="C121" s="2">
        <f>B121/Data!$B$16</f>
        <v>19.279999999999998</v>
      </c>
      <c r="D121">
        <f>(1+Data!$B$8/Data!$B$6)</f>
        <v>3</v>
      </c>
      <c r="E121">
        <f t="shared" si="1"/>
        <v>9.542425094393248</v>
      </c>
      <c r="F121">
        <v>0</v>
      </c>
      <c r="G121">
        <f>D121*Data!$B$10</f>
        <v>3</v>
      </c>
    </row>
    <row r="122" spans="1:7" ht="12.75">
      <c r="A122">
        <v>99</v>
      </c>
      <c r="B122" s="3">
        <f>(A122-50)*9*Data!$B$15/50+Data!$B$15</f>
        <v>15629.015411624125</v>
      </c>
      <c r="C122" s="2">
        <f>B122/Data!$B$16</f>
        <v>19.64</v>
      </c>
      <c r="D122">
        <f>(1+Data!$B$8/Data!$B$6)</f>
        <v>3</v>
      </c>
      <c r="E122">
        <f t="shared" si="1"/>
        <v>9.542425094393248</v>
      </c>
      <c r="F122">
        <v>0</v>
      </c>
      <c r="G122">
        <f>D122*Data!$B$10</f>
        <v>3</v>
      </c>
    </row>
    <row r="123" spans="1:7" ht="12.75">
      <c r="A123">
        <v>100</v>
      </c>
      <c r="B123" s="3">
        <f>(A123-50)*9*Data!$B$15/50+Data!$B$15</f>
        <v>15915.494309189537</v>
      </c>
      <c r="C123" s="2">
        <f>B123/Data!$B$16</f>
        <v>20.000000000000004</v>
      </c>
      <c r="D123">
        <f>(1+Data!$B$8/Data!$B$6)</f>
        <v>3</v>
      </c>
      <c r="E123">
        <f t="shared" si="1"/>
        <v>9.542425094393248</v>
      </c>
      <c r="F123">
        <v>0</v>
      </c>
      <c r="G123">
        <f>D123*Data!$B$10</f>
        <v>3</v>
      </c>
    </row>
    <row r="124" spans="1:7" ht="12.75">
      <c r="A124">
        <v>101</v>
      </c>
      <c r="B124" s="3">
        <f>IF(10*Data!$B$15&lt;Data!$B$16,(A124-100)*(Data!$B$16-10*Data!$B$15)/60+10*Data!$B$15,(A124-100)*(10*Data!$B$16-10*Data!$B$15)/100)+10*Data!$B$15</f>
        <v>15835.916837643586</v>
      </c>
      <c r="C124" s="2">
        <f>B124/Data!$B$16</f>
        <v>19.9</v>
      </c>
      <c r="D124">
        <f>(1+Data!$B$8/Data!$B$6)</f>
        <v>3</v>
      </c>
      <c r="E124">
        <f t="shared" si="1"/>
        <v>9.542425094393248</v>
      </c>
      <c r="F124">
        <v>0</v>
      </c>
      <c r="G124">
        <f>D124*Data!$B$10</f>
        <v>3</v>
      </c>
    </row>
    <row r="125" spans="1:7" ht="12.75">
      <c r="A125">
        <v>102</v>
      </c>
      <c r="B125" s="3">
        <f>IF(10*Data!$B$15&lt;Data!$B$16,(A125-100)*(Data!$B$16-10*Data!$B$15)/60+10*Data!$B$15,(A125-100)*(10*Data!$B$16-10*Data!$B$15)/100)+10*Data!$B$15</f>
        <v>15756.33936609764</v>
      </c>
      <c r="C125" s="2">
        <f>B125/Data!$B$16</f>
        <v>19.8</v>
      </c>
      <c r="D125">
        <f>(1+Data!$B$8/Data!$B$6)</f>
        <v>3</v>
      </c>
      <c r="E125">
        <f t="shared" si="1"/>
        <v>9.542425094393248</v>
      </c>
      <c r="F125">
        <v>0</v>
      </c>
      <c r="G125">
        <f>D125*Data!$B$10</f>
        <v>3</v>
      </c>
    </row>
    <row r="126" spans="1:7" ht="12.75">
      <c r="A126">
        <v>103</v>
      </c>
      <c r="B126" s="3">
        <f>IF(10*Data!$B$15&lt;Data!$B$16,(A126-100)*(Data!$B$16-10*Data!$B$15)/60+10*Data!$B$15,(A126-100)*(10*Data!$B$16-10*Data!$B$15)/100)+10*Data!$B$15</f>
        <v>15676.761894551692</v>
      </c>
      <c r="C126" s="2">
        <f>B126/Data!$B$16</f>
        <v>19.7</v>
      </c>
      <c r="D126">
        <f>(1+Data!$B$8/Data!$B$6)</f>
        <v>3</v>
      </c>
      <c r="E126">
        <f t="shared" si="1"/>
        <v>9.542425094393248</v>
      </c>
      <c r="F126">
        <v>0</v>
      </c>
      <c r="G126">
        <f>D126*Data!$B$10</f>
        <v>3</v>
      </c>
    </row>
    <row r="127" spans="1:7" ht="12.75">
      <c r="A127">
        <v>104</v>
      </c>
      <c r="B127" s="3">
        <f>IF(10*Data!$B$15&lt;Data!$B$16,(A127-100)*(Data!$B$16-10*Data!$B$15)/60+10*Data!$B$15,(A127-100)*(10*Data!$B$16-10*Data!$B$15)/100)+10*Data!$B$15</f>
        <v>15597.184423005743</v>
      </c>
      <c r="C127" s="2">
        <f>B127/Data!$B$16</f>
        <v>19.599999999999998</v>
      </c>
      <c r="D127">
        <f>(1+Data!$B$8/Data!$B$6)</f>
        <v>3</v>
      </c>
      <c r="E127">
        <f t="shared" si="1"/>
        <v>9.542425094393248</v>
      </c>
      <c r="F127">
        <v>0</v>
      </c>
      <c r="G127">
        <f>D127*Data!$B$10</f>
        <v>3</v>
      </c>
    </row>
    <row r="128" spans="1:7" ht="12.75">
      <c r="A128">
        <v>105</v>
      </c>
      <c r="B128" s="3">
        <f>IF(10*Data!$B$15&lt;Data!$B$16,(A128-100)*(Data!$B$16-10*Data!$B$15)/60+10*Data!$B$15,(A128-100)*(10*Data!$B$16-10*Data!$B$15)/100)+10*Data!$B$15</f>
        <v>15517.606951459797</v>
      </c>
      <c r="C128" s="2">
        <f>B128/Data!$B$16</f>
        <v>19.5</v>
      </c>
      <c r="D128">
        <f>(1+Data!$B$8/Data!$B$6)</f>
        <v>3</v>
      </c>
      <c r="E128">
        <f t="shared" si="1"/>
        <v>9.542425094393248</v>
      </c>
      <c r="F128">
        <v>0</v>
      </c>
      <c r="G128">
        <f>D128*Data!$B$10</f>
        <v>3</v>
      </c>
    </row>
    <row r="129" spans="1:7" ht="12.75">
      <c r="A129">
        <v>106</v>
      </c>
      <c r="B129" s="3">
        <f>IF(10*Data!$B$15&lt;Data!$B$16,(A129-100)*(Data!$B$16-10*Data!$B$15)/60+10*Data!$B$15,(A129-100)*(10*Data!$B$16-10*Data!$B$15)/100)+10*Data!$B$15</f>
        <v>15438.029479913848</v>
      </c>
      <c r="C129" s="2">
        <f>B129/Data!$B$16</f>
        <v>19.4</v>
      </c>
      <c r="D129">
        <f>(1+Data!$B$8/Data!$B$6)</f>
        <v>3</v>
      </c>
      <c r="E129">
        <f t="shared" si="1"/>
        <v>9.542425094393248</v>
      </c>
      <c r="F129">
        <v>0</v>
      </c>
      <c r="G129">
        <f>D129*Data!$B$10</f>
        <v>3</v>
      </c>
    </row>
    <row r="130" spans="1:7" ht="12.75">
      <c r="A130">
        <v>107</v>
      </c>
      <c r="B130" s="3">
        <f>IF(10*Data!$B$15&lt;Data!$B$16,(A130-100)*(Data!$B$16-10*Data!$B$15)/60+10*Data!$B$15,(A130-100)*(10*Data!$B$16-10*Data!$B$15)/100)+10*Data!$B$15</f>
        <v>15358.452008367902</v>
      </c>
      <c r="C130" s="2">
        <f>B130/Data!$B$16</f>
        <v>19.3</v>
      </c>
      <c r="D130">
        <f>(1+Data!$B$8/Data!$B$6)</f>
        <v>3</v>
      </c>
      <c r="E130">
        <f t="shared" si="1"/>
        <v>9.542425094393248</v>
      </c>
      <c r="F130">
        <v>0</v>
      </c>
      <c r="G130">
        <f>D130*Data!$B$10</f>
        <v>3</v>
      </c>
    </row>
    <row r="131" spans="1:7" ht="12.75">
      <c r="A131">
        <v>108</v>
      </c>
      <c r="B131" s="3">
        <f>IF(10*Data!$B$15&lt;Data!$B$16,(A131-100)*(Data!$B$16-10*Data!$B$15)/60+10*Data!$B$15,(A131-100)*(10*Data!$B$16-10*Data!$B$15)/100)+10*Data!$B$15</f>
        <v>15278.874536821953</v>
      </c>
      <c r="C131" s="2">
        <f>B131/Data!$B$16</f>
        <v>19.2</v>
      </c>
      <c r="D131">
        <f>(1+Data!$B$8/Data!$B$6)</f>
        <v>3</v>
      </c>
      <c r="E131">
        <f t="shared" si="1"/>
        <v>9.542425094393248</v>
      </c>
      <c r="F131">
        <v>0</v>
      </c>
      <c r="G131">
        <f>D131*Data!$B$10</f>
        <v>3</v>
      </c>
    </row>
    <row r="132" spans="1:7" ht="12.75">
      <c r="A132">
        <v>109</v>
      </c>
      <c r="B132" s="3">
        <f>IF(10*Data!$B$15&lt;Data!$B$16,(A132-100)*(Data!$B$16-10*Data!$B$15)/60+10*Data!$B$15,(A132-100)*(10*Data!$B$16-10*Data!$B$15)/100)+10*Data!$B$15</f>
        <v>15199.297065276005</v>
      </c>
      <c r="C132" s="2">
        <f>B132/Data!$B$16</f>
        <v>19.099999999999998</v>
      </c>
      <c r="D132">
        <f>(1+Data!$B$8/Data!$B$6)</f>
        <v>3</v>
      </c>
      <c r="E132">
        <f t="shared" si="1"/>
        <v>9.542425094393248</v>
      </c>
      <c r="F132">
        <v>0</v>
      </c>
      <c r="G132">
        <f>D132*Data!$B$10</f>
        <v>3</v>
      </c>
    </row>
    <row r="133" spans="1:7" ht="12.75">
      <c r="A133">
        <v>110</v>
      </c>
      <c r="B133" s="3">
        <f>IF(10*Data!$B$15&lt;Data!$B$16,(A133-100)*(Data!$B$16-10*Data!$B$15)/60+10*Data!$B$15,(A133-100)*(10*Data!$B$16-10*Data!$B$15)/100)+10*Data!$B$15</f>
        <v>15119.719593730058</v>
      </c>
      <c r="C133" s="2">
        <f>B133/Data!$B$16</f>
        <v>19</v>
      </c>
      <c r="D133">
        <f>(1+Data!$B$8/Data!$B$6)</f>
        <v>3</v>
      </c>
      <c r="E133">
        <f t="shared" si="1"/>
        <v>9.542425094393248</v>
      </c>
      <c r="F133">
        <v>0</v>
      </c>
      <c r="G133">
        <f>D133*Data!$B$10</f>
        <v>3</v>
      </c>
    </row>
    <row r="134" spans="1:7" ht="12.75">
      <c r="A134">
        <v>111</v>
      </c>
      <c r="B134" s="3">
        <f>IF(10*Data!$B$15&lt;Data!$B$16,(A134-100)*(Data!$B$16-10*Data!$B$15)/60+10*Data!$B$15,(A134-100)*(10*Data!$B$16-10*Data!$B$15)/100)+10*Data!$B$15</f>
        <v>15040.14212218411</v>
      </c>
      <c r="C134" s="2">
        <f>B134/Data!$B$16</f>
        <v>18.9</v>
      </c>
      <c r="D134">
        <f>(1+Data!$B$8/Data!$B$6)</f>
        <v>3</v>
      </c>
      <c r="E134">
        <f t="shared" si="1"/>
        <v>9.542425094393248</v>
      </c>
      <c r="F134">
        <v>0</v>
      </c>
      <c r="G134">
        <f>D134*Data!$B$10</f>
        <v>3</v>
      </c>
    </row>
    <row r="135" spans="1:7" ht="12.75">
      <c r="A135">
        <v>112</v>
      </c>
      <c r="B135" s="3">
        <f>IF(10*Data!$B$15&lt;Data!$B$16,(A135-100)*(Data!$B$16-10*Data!$B$15)/60+10*Data!$B$15,(A135-100)*(10*Data!$B$16-10*Data!$B$15)/100)+10*Data!$B$15</f>
        <v>14960.564650638164</v>
      </c>
      <c r="C135" s="2">
        <f>B135/Data!$B$16</f>
        <v>18.8</v>
      </c>
      <c r="D135">
        <f>(1+Data!$B$8/Data!$B$6)</f>
        <v>3</v>
      </c>
      <c r="E135">
        <f t="shared" si="1"/>
        <v>9.542425094393248</v>
      </c>
      <c r="F135">
        <v>0</v>
      </c>
      <c r="G135">
        <f>D135*Data!$B$10</f>
        <v>3</v>
      </c>
    </row>
    <row r="136" spans="1:7" ht="12.75">
      <c r="A136">
        <v>113</v>
      </c>
      <c r="B136" s="3">
        <f>IF(10*Data!$B$15&lt;Data!$B$16,(A136-100)*(Data!$B$16-10*Data!$B$15)/60+10*Data!$B$15,(A136-100)*(10*Data!$B$16-10*Data!$B$15)/100)+10*Data!$B$15</f>
        <v>14880.987179092215</v>
      </c>
      <c r="C136" s="2">
        <f>B136/Data!$B$16</f>
        <v>18.7</v>
      </c>
      <c r="D136">
        <f>(1+Data!$B$8/Data!$B$6)</f>
        <v>3</v>
      </c>
      <c r="E136">
        <f t="shared" si="1"/>
        <v>9.542425094393248</v>
      </c>
      <c r="F136">
        <v>0</v>
      </c>
      <c r="G136">
        <f>D136*Data!$B$10</f>
        <v>3</v>
      </c>
    </row>
    <row r="137" spans="1:7" ht="12.75">
      <c r="A137">
        <v>114</v>
      </c>
      <c r="B137" s="3">
        <f>IF(10*Data!$B$15&lt;Data!$B$16,(A137-100)*(Data!$B$16-10*Data!$B$15)/60+10*Data!$B$15,(A137-100)*(10*Data!$B$16-10*Data!$B$15)/100)+10*Data!$B$15</f>
        <v>14801.409707546267</v>
      </c>
      <c r="C137" s="2">
        <f>B137/Data!$B$16</f>
        <v>18.599999999999998</v>
      </c>
      <c r="D137">
        <f>(1+Data!$B$8/Data!$B$6)</f>
        <v>3</v>
      </c>
      <c r="E137">
        <f t="shared" si="1"/>
        <v>9.542425094393248</v>
      </c>
      <c r="F137">
        <v>0</v>
      </c>
      <c r="G137">
        <f>D137*Data!$B$10</f>
        <v>3</v>
      </c>
    </row>
    <row r="138" spans="1:7" ht="12.75">
      <c r="A138">
        <v>115</v>
      </c>
      <c r="B138" s="3">
        <f>IF(10*Data!$B$15&lt;Data!$B$16,(A138-100)*(Data!$B$16-10*Data!$B$15)/60+10*Data!$B$15,(A138-100)*(10*Data!$B$16-10*Data!$B$15)/100)+10*Data!$B$15</f>
        <v>14721.83223600032</v>
      </c>
      <c r="C138" s="2">
        <f>B138/Data!$B$16</f>
        <v>18.5</v>
      </c>
      <c r="D138">
        <f>(1+Data!$B$8/Data!$B$6)</f>
        <v>3</v>
      </c>
      <c r="E138">
        <f t="shared" si="1"/>
        <v>9.542425094393248</v>
      </c>
      <c r="F138">
        <v>0</v>
      </c>
      <c r="G138">
        <f>D138*Data!$B$10</f>
        <v>3</v>
      </c>
    </row>
    <row r="139" spans="1:7" ht="12.75">
      <c r="A139">
        <v>116</v>
      </c>
      <c r="B139" s="3">
        <f>IF(10*Data!$B$15&lt;Data!$B$16,(A139-100)*(Data!$B$16-10*Data!$B$15)/60+10*Data!$B$15,(A139-100)*(10*Data!$B$16-10*Data!$B$15)/100)+10*Data!$B$15</f>
        <v>14642.254764454372</v>
      </c>
      <c r="C139" s="2">
        <f>B139/Data!$B$16</f>
        <v>18.4</v>
      </c>
      <c r="D139">
        <f>(1+Data!$B$8/Data!$B$6)</f>
        <v>3</v>
      </c>
      <c r="E139">
        <f t="shared" si="1"/>
        <v>9.542425094393248</v>
      </c>
      <c r="F139">
        <v>0</v>
      </c>
      <c r="G139">
        <f>D139*Data!$B$10</f>
        <v>3</v>
      </c>
    </row>
    <row r="140" spans="1:7" ht="12.75">
      <c r="A140">
        <v>117</v>
      </c>
      <c r="B140" s="3">
        <f>IF(10*Data!$B$15&lt;Data!$B$16,(A140-100)*(Data!$B$16-10*Data!$B$15)/60+10*Data!$B$15,(A140-100)*(10*Data!$B$16-10*Data!$B$15)/100)+10*Data!$B$15</f>
        <v>14562.677292908424</v>
      </c>
      <c r="C140" s="2">
        <f>B140/Data!$B$16</f>
        <v>18.3</v>
      </c>
      <c r="D140">
        <f>(1+Data!$B$8/Data!$B$6)</f>
        <v>3</v>
      </c>
      <c r="E140">
        <f t="shared" si="1"/>
        <v>9.542425094393248</v>
      </c>
      <c r="F140">
        <v>0</v>
      </c>
      <c r="G140">
        <f>D140*Data!$B$10</f>
        <v>3</v>
      </c>
    </row>
    <row r="141" spans="1:7" ht="12.75">
      <c r="A141">
        <v>118</v>
      </c>
      <c r="B141" s="3">
        <f>IF(10*Data!$B$15&lt;Data!$B$16,(A141-100)*(Data!$B$16-10*Data!$B$15)/60+10*Data!$B$15,(A141-100)*(10*Data!$B$16-10*Data!$B$15)/100)+10*Data!$B$15</f>
        <v>14483.099821362477</v>
      </c>
      <c r="C141" s="2">
        <f>B141/Data!$B$16</f>
        <v>18.2</v>
      </c>
      <c r="D141">
        <f>(1+Data!$B$8/Data!$B$6)</f>
        <v>3</v>
      </c>
      <c r="E141">
        <f t="shared" si="1"/>
        <v>9.542425094393248</v>
      </c>
      <c r="F141">
        <v>0</v>
      </c>
      <c r="G141">
        <f>D141*Data!$B$10</f>
        <v>3</v>
      </c>
    </row>
    <row r="142" spans="1:7" ht="12.75">
      <c r="A142">
        <v>119</v>
      </c>
      <c r="B142" s="3">
        <f>IF(10*Data!$B$15&lt;Data!$B$16,(A142-100)*(Data!$B$16-10*Data!$B$15)/60+10*Data!$B$15,(A142-100)*(10*Data!$B$16-10*Data!$B$15)/100)+10*Data!$B$15</f>
        <v>14403.522349816529</v>
      </c>
      <c r="C142" s="2">
        <f>B142/Data!$B$16</f>
        <v>18.1</v>
      </c>
      <c r="D142">
        <f>(1+Data!$B$8/Data!$B$6)</f>
        <v>3</v>
      </c>
      <c r="E142">
        <f t="shared" si="1"/>
        <v>9.542425094393248</v>
      </c>
      <c r="F142">
        <v>0</v>
      </c>
      <c r="G142">
        <f>D142*Data!$B$10</f>
        <v>3</v>
      </c>
    </row>
    <row r="143" spans="1:7" ht="12.75">
      <c r="A143">
        <v>120</v>
      </c>
      <c r="B143" s="3">
        <f>IF(10*Data!$B$15&lt;Data!$B$16,(A143-100)*(Data!$B$16-10*Data!$B$15)/60+10*Data!$B$15,(A143-100)*(10*Data!$B$16-10*Data!$B$15)/100)+10*Data!$B$15</f>
        <v>14323.94487827058</v>
      </c>
      <c r="C143" s="2">
        <f>B143/Data!$B$16</f>
        <v>18</v>
      </c>
      <c r="D143">
        <f>(1+Data!$B$8/Data!$B$6)</f>
        <v>3</v>
      </c>
      <c r="E143">
        <f t="shared" si="1"/>
        <v>9.542425094393248</v>
      </c>
      <c r="F143">
        <v>0</v>
      </c>
      <c r="G143">
        <f>D143*Data!$B$10</f>
        <v>3</v>
      </c>
    </row>
    <row r="144" spans="1:7" ht="12.75">
      <c r="A144">
        <v>121</v>
      </c>
      <c r="B144" s="3">
        <f>IF(10*Data!$B$15&lt;Data!$B$16,(A144-100)*(Data!$B$16-10*Data!$B$15)/60+10*Data!$B$15,(A144-100)*(10*Data!$B$16-10*Data!$B$15)/100)+10*Data!$B$15</f>
        <v>14244.367406724634</v>
      </c>
      <c r="C144" s="2">
        <f>B144/Data!$B$16</f>
        <v>17.9</v>
      </c>
      <c r="D144">
        <f>(1+Data!$B$8/Data!$B$6)</f>
        <v>3</v>
      </c>
      <c r="E144">
        <f t="shared" si="1"/>
        <v>9.542425094393248</v>
      </c>
      <c r="F144">
        <v>0</v>
      </c>
      <c r="G144">
        <f>D144*Data!$B$10</f>
        <v>3</v>
      </c>
    </row>
    <row r="145" spans="1:7" ht="12.75">
      <c r="A145">
        <v>122</v>
      </c>
      <c r="B145" s="3">
        <f>IF(10*Data!$B$15&lt;Data!$B$16,(A145-100)*(Data!$B$16-10*Data!$B$15)/60+10*Data!$B$15,(A145-100)*(10*Data!$B$16-10*Data!$B$15)/100)+10*Data!$B$15</f>
        <v>14164.789935178685</v>
      </c>
      <c r="C145" s="2">
        <f>B145/Data!$B$16</f>
        <v>17.8</v>
      </c>
      <c r="D145">
        <f>(1+Data!$B$8/Data!$B$6)</f>
        <v>3</v>
      </c>
      <c r="E145">
        <f t="shared" si="1"/>
        <v>9.542425094393248</v>
      </c>
      <c r="F145">
        <v>0</v>
      </c>
      <c r="G145">
        <f>D145*Data!$B$10</f>
        <v>3</v>
      </c>
    </row>
    <row r="146" spans="1:7" ht="12.75">
      <c r="A146">
        <v>123</v>
      </c>
      <c r="B146" s="3">
        <f>IF(10*Data!$B$15&lt;Data!$B$16,(A146-100)*(Data!$B$16-10*Data!$B$15)/60+10*Data!$B$15,(A146-100)*(10*Data!$B$16-10*Data!$B$15)/100)+10*Data!$B$15</f>
        <v>14085.212463632739</v>
      </c>
      <c r="C146" s="2">
        <f>B146/Data!$B$16</f>
        <v>17.7</v>
      </c>
      <c r="D146">
        <f>(1+Data!$B$8/Data!$B$6)</f>
        <v>3</v>
      </c>
      <c r="E146">
        <f t="shared" si="1"/>
        <v>9.542425094393248</v>
      </c>
      <c r="F146">
        <v>0</v>
      </c>
      <c r="G146">
        <f>D146*Data!$B$10</f>
        <v>3</v>
      </c>
    </row>
    <row r="147" spans="1:7" ht="12.75">
      <c r="A147">
        <v>124</v>
      </c>
      <c r="B147" s="3">
        <f>IF(10*Data!$B$15&lt;Data!$B$16,(A147-100)*(Data!$B$16-10*Data!$B$15)/60+10*Data!$B$15,(A147-100)*(10*Data!$B$16-10*Data!$B$15)/100)+10*Data!$B$15</f>
        <v>14005.63499208679</v>
      </c>
      <c r="C147" s="2">
        <f>B147/Data!$B$16</f>
        <v>17.6</v>
      </c>
      <c r="D147">
        <f>(1+Data!$B$8/Data!$B$6)</f>
        <v>3</v>
      </c>
      <c r="E147">
        <f t="shared" si="1"/>
        <v>9.542425094393248</v>
      </c>
      <c r="F147">
        <v>0</v>
      </c>
      <c r="G147">
        <f>D147*Data!$B$10</f>
        <v>3</v>
      </c>
    </row>
    <row r="148" spans="1:7" ht="12.75">
      <c r="A148">
        <v>125</v>
      </c>
      <c r="B148" s="3">
        <f>IF(10*Data!$B$15&lt;Data!$B$16,(A148-100)*(Data!$B$16-10*Data!$B$15)/60+10*Data!$B$15,(A148-100)*(10*Data!$B$16-10*Data!$B$15)/100)+10*Data!$B$15</f>
        <v>13926.057520540842</v>
      </c>
      <c r="C148" s="2">
        <f>B148/Data!$B$16</f>
        <v>17.5</v>
      </c>
      <c r="D148">
        <f>(1+Data!$B$8/Data!$B$6)</f>
        <v>3</v>
      </c>
      <c r="E148">
        <f t="shared" si="1"/>
        <v>9.542425094393248</v>
      </c>
      <c r="F148">
        <v>0</v>
      </c>
      <c r="G148">
        <f>D148*Data!$B$10</f>
        <v>3</v>
      </c>
    </row>
    <row r="149" spans="1:7" ht="12.75">
      <c r="A149">
        <v>126</v>
      </c>
      <c r="B149" s="3">
        <f>IF(10*Data!$B$15&lt;Data!$B$16,(A149-100)*(Data!$B$16-10*Data!$B$15)/60+10*Data!$B$15,(A149-100)*(10*Data!$B$16-10*Data!$B$15)/100)+10*Data!$B$15</f>
        <v>13846.480048994896</v>
      </c>
      <c r="C149" s="2">
        <f>B149/Data!$B$16</f>
        <v>17.400000000000002</v>
      </c>
      <c r="D149">
        <f>(1+Data!$B$8/Data!$B$6)</f>
        <v>3</v>
      </c>
      <c r="E149">
        <f t="shared" si="1"/>
        <v>9.542425094393248</v>
      </c>
      <c r="F149">
        <v>0</v>
      </c>
      <c r="G149">
        <f>D149*Data!$B$10</f>
        <v>3</v>
      </c>
    </row>
    <row r="150" spans="1:7" ht="12.75">
      <c r="A150">
        <v>127</v>
      </c>
      <c r="B150" s="3">
        <f>IF(10*Data!$B$15&lt;Data!$B$16,(A150-100)*(Data!$B$16-10*Data!$B$15)/60+10*Data!$B$15,(A150-100)*(10*Data!$B$16-10*Data!$B$15)/100)+10*Data!$B$15</f>
        <v>13766.902577448947</v>
      </c>
      <c r="C150" s="2">
        <f>B150/Data!$B$16</f>
        <v>17.3</v>
      </c>
      <c r="D150">
        <f>(1+Data!$B$8/Data!$B$6)</f>
        <v>3</v>
      </c>
      <c r="E150">
        <f t="shared" si="1"/>
        <v>9.542425094393248</v>
      </c>
      <c r="F150">
        <v>0</v>
      </c>
      <c r="G150">
        <f>D150*Data!$B$10</f>
        <v>3</v>
      </c>
    </row>
    <row r="151" spans="1:7" ht="12.75">
      <c r="A151">
        <v>128</v>
      </c>
      <c r="B151" s="3">
        <f>IF(10*Data!$B$15&lt;Data!$B$16,(A151-100)*(Data!$B$16-10*Data!$B$15)/60+10*Data!$B$15,(A151-100)*(10*Data!$B$16-10*Data!$B$15)/100)+10*Data!$B$15</f>
        <v>13687.325105903</v>
      </c>
      <c r="C151" s="2">
        <f>B151/Data!$B$16</f>
        <v>17.200000000000003</v>
      </c>
      <c r="D151">
        <f>(1+Data!$B$8/Data!$B$6)</f>
        <v>3</v>
      </c>
      <c r="E151">
        <f t="shared" si="1"/>
        <v>9.542425094393248</v>
      </c>
      <c r="F151">
        <v>0</v>
      </c>
      <c r="G151">
        <f>D151*Data!$B$10</f>
        <v>3</v>
      </c>
    </row>
    <row r="152" spans="1:7" ht="12.75">
      <c r="A152">
        <v>129</v>
      </c>
      <c r="B152" s="3">
        <f>IF(10*Data!$B$15&lt;Data!$B$16,(A152-100)*(Data!$B$16-10*Data!$B$15)/60+10*Data!$B$15,(A152-100)*(10*Data!$B$16-10*Data!$B$15)/100)+10*Data!$B$15</f>
        <v>13607.747634357052</v>
      </c>
      <c r="C152" s="2">
        <f>B152/Data!$B$16</f>
        <v>17.1</v>
      </c>
      <c r="D152">
        <f>(1+Data!$B$8/Data!$B$6)</f>
        <v>3</v>
      </c>
      <c r="E152">
        <f aca="true" t="shared" si="2" ref="E152:E215">20*LOG10(ABS(D152))</f>
        <v>9.542425094393248</v>
      </c>
      <c r="F152">
        <v>0</v>
      </c>
      <c r="G152">
        <f>D152*Data!$B$10</f>
        <v>3</v>
      </c>
    </row>
    <row r="153" spans="1:7" ht="12.75">
      <c r="A153">
        <v>130</v>
      </c>
      <c r="B153" s="3">
        <f>IF(10*Data!$B$15&lt;Data!$B$16,(A153-100)*(Data!$B$16-10*Data!$B$15)/60+10*Data!$B$15,(A153-100)*(10*Data!$B$16-10*Data!$B$15)/100)+10*Data!$B$15</f>
        <v>13528.170162811104</v>
      </c>
      <c r="C153" s="2">
        <f>B153/Data!$B$16</f>
        <v>17</v>
      </c>
      <c r="D153">
        <f>(1+Data!$B$8/Data!$B$6)</f>
        <v>3</v>
      </c>
      <c r="E153">
        <f t="shared" si="2"/>
        <v>9.542425094393248</v>
      </c>
      <c r="F153">
        <v>0</v>
      </c>
      <c r="G153">
        <f>D153*Data!$B$10</f>
        <v>3</v>
      </c>
    </row>
    <row r="154" spans="1:7" ht="12.75">
      <c r="A154">
        <v>131</v>
      </c>
      <c r="B154" s="3">
        <f>IF(10*Data!$B$15&lt;Data!$B$16,(A154-100)*(Data!$B$16-10*Data!$B$15)/60+10*Data!$B$15,(A154-100)*(10*Data!$B$16-10*Data!$B$15)/100)+10*Data!$B$15</f>
        <v>13448.592691265158</v>
      </c>
      <c r="C154" s="2">
        <f>B154/Data!$B$16</f>
        <v>16.900000000000002</v>
      </c>
      <c r="D154">
        <f>(1+Data!$B$8/Data!$B$6)</f>
        <v>3</v>
      </c>
      <c r="E154">
        <f t="shared" si="2"/>
        <v>9.542425094393248</v>
      </c>
      <c r="F154">
        <v>0</v>
      </c>
      <c r="G154">
        <f>D154*Data!$B$10</f>
        <v>3</v>
      </c>
    </row>
    <row r="155" spans="1:7" ht="12.75">
      <c r="A155">
        <v>132</v>
      </c>
      <c r="B155" s="3">
        <f>IF(10*Data!$B$15&lt;Data!$B$16,(A155-100)*(Data!$B$16-10*Data!$B$15)/60+10*Data!$B$15,(A155-100)*(10*Data!$B$16-10*Data!$B$15)/100)+10*Data!$B$15</f>
        <v>13369.01521971921</v>
      </c>
      <c r="C155" s="2">
        <f>B155/Data!$B$16</f>
        <v>16.8</v>
      </c>
      <c r="D155">
        <f>(1+Data!$B$8/Data!$B$6)</f>
        <v>3</v>
      </c>
      <c r="E155">
        <f t="shared" si="2"/>
        <v>9.542425094393248</v>
      </c>
      <c r="F155">
        <v>0</v>
      </c>
      <c r="G155">
        <f>D155*Data!$B$10</f>
        <v>3</v>
      </c>
    </row>
    <row r="156" spans="1:7" ht="12.75">
      <c r="A156">
        <v>133</v>
      </c>
      <c r="B156" s="3">
        <f>IF(10*Data!$B$15&lt;Data!$B$16,(A156-100)*(Data!$B$16-10*Data!$B$15)/60+10*Data!$B$15,(A156-100)*(10*Data!$B$16-10*Data!$B$15)/100)+10*Data!$B$15</f>
        <v>13289.43774817326</v>
      </c>
      <c r="C156" s="2">
        <f>B156/Data!$B$16</f>
        <v>16.7</v>
      </c>
      <c r="D156">
        <f>(1+Data!$B$8/Data!$B$6)</f>
        <v>3</v>
      </c>
      <c r="E156">
        <f t="shared" si="2"/>
        <v>9.542425094393248</v>
      </c>
      <c r="F156">
        <v>0</v>
      </c>
      <c r="G156">
        <f>D156*Data!$B$10</f>
        <v>3</v>
      </c>
    </row>
    <row r="157" spans="1:7" ht="12.75">
      <c r="A157">
        <v>134</v>
      </c>
      <c r="B157" s="3">
        <f>IF(10*Data!$B$15&lt;Data!$B$16,(A157-100)*(Data!$B$16-10*Data!$B$15)/60+10*Data!$B$15,(A157-100)*(10*Data!$B$16-10*Data!$B$15)/100)+10*Data!$B$15</f>
        <v>13209.860276627314</v>
      </c>
      <c r="C157" s="2">
        <f>B157/Data!$B$16</f>
        <v>16.6</v>
      </c>
      <c r="D157">
        <f>(1+Data!$B$8/Data!$B$6)</f>
        <v>3</v>
      </c>
      <c r="E157">
        <f t="shared" si="2"/>
        <v>9.542425094393248</v>
      </c>
      <c r="F157">
        <v>0</v>
      </c>
      <c r="G157">
        <f>D157*Data!$B$10</f>
        <v>3</v>
      </c>
    </row>
    <row r="158" spans="1:7" ht="12.75">
      <c r="A158">
        <v>135</v>
      </c>
      <c r="B158" s="3">
        <f>IF(10*Data!$B$15&lt;Data!$B$16,(A158-100)*(Data!$B$16-10*Data!$B$15)/60+10*Data!$B$15,(A158-100)*(10*Data!$B$16-10*Data!$B$15)/100)+10*Data!$B$15</f>
        <v>13130.282805081366</v>
      </c>
      <c r="C158" s="2">
        <f>B158/Data!$B$16</f>
        <v>16.5</v>
      </c>
      <c r="D158">
        <f>(1+Data!$B$8/Data!$B$6)</f>
        <v>3</v>
      </c>
      <c r="E158">
        <f t="shared" si="2"/>
        <v>9.542425094393248</v>
      </c>
      <c r="F158">
        <v>0</v>
      </c>
      <c r="G158">
        <f>D158*Data!$B$10</f>
        <v>3</v>
      </c>
    </row>
    <row r="159" spans="1:7" ht="12.75">
      <c r="A159">
        <v>136</v>
      </c>
      <c r="B159" s="3">
        <f>IF(10*Data!$B$15&lt;Data!$B$16,(A159-100)*(Data!$B$16-10*Data!$B$15)/60+10*Data!$B$15,(A159-100)*(10*Data!$B$16-10*Data!$B$15)/100)+10*Data!$B$15</f>
        <v>13050.705333535418</v>
      </c>
      <c r="C159" s="2">
        <f>B159/Data!$B$16</f>
        <v>16.4</v>
      </c>
      <c r="D159">
        <f>(1+Data!$B$8/Data!$B$6)</f>
        <v>3</v>
      </c>
      <c r="E159">
        <f t="shared" si="2"/>
        <v>9.542425094393248</v>
      </c>
      <c r="F159">
        <v>0</v>
      </c>
      <c r="G159">
        <f>D159*Data!$B$10</f>
        <v>3</v>
      </c>
    </row>
    <row r="160" spans="1:7" ht="12.75">
      <c r="A160">
        <v>137</v>
      </c>
      <c r="B160" s="3">
        <f>IF(10*Data!$B$15&lt;Data!$B$16,(A160-100)*(Data!$B$16-10*Data!$B$15)/60+10*Data!$B$15,(A160-100)*(10*Data!$B$16-10*Data!$B$15)/100)+10*Data!$B$15</f>
        <v>12971.127861989471</v>
      </c>
      <c r="C160" s="2">
        <f>B160/Data!$B$16</f>
        <v>16.3</v>
      </c>
      <c r="D160">
        <f>(1+Data!$B$8/Data!$B$6)</f>
        <v>3</v>
      </c>
      <c r="E160">
        <f t="shared" si="2"/>
        <v>9.542425094393248</v>
      </c>
      <c r="F160">
        <v>0</v>
      </c>
      <c r="G160">
        <f>D160*Data!$B$10</f>
        <v>3</v>
      </c>
    </row>
    <row r="161" spans="1:7" ht="12.75">
      <c r="A161">
        <v>138</v>
      </c>
      <c r="B161" s="3">
        <f>IF(10*Data!$B$15&lt;Data!$B$16,(A161-100)*(Data!$B$16-10*Data!$B$15)/60+10*Data!$B$15,(A161-100)*(10*Data!$B$16-10*Data!$B$15)/100)+10*Data!$B$15</f>
        <v>12891.550390443525</v>
      </c>
      <c r="C161" s="2">
        <f>B161/Data!$B$16</f>
        <v>16.200000000000003</v>
      </c>
      <c r="D161">
        <f>(1+Data!$B$8/Data!$B$6)</f>
        <v>3</v>
      </c>
      <c r="E161">
        <f t="shared" si="2"/>
        <v>9.542425094393248</v>
      </c>
      <c r="F161">
        <v>0</v>
      </c>
      <c r="G161">
        <f>D161*Data!$B$10</f>
        <v>3</v>
      </c>
    </row>
    <row r="162" spans="1:7" ht="12.75">
      <c r="A162">
        <v>139</v>
      </c>
      <c r="B162" s="3">
        <f>IF(10*Data!$B$15&lt;Data!$B$16,(A162-100)*(Data!$B$16-10*Data!$B$15)/60+10*Data!$B$15,(A162-100)*(10*Data!$B$16-10*Data!$B$15)/100)+10*Data!$B$15</f>
        <v>12811.972918897576</v>
      </c>
      <c r="C162" s="2">
        <f>B162/Data!$B$16</f>
        <v>16.1</v>
      </c>
      <c r="D162">
        <f>(1+Data!$B$8/Data!$B$6)</f>
        <v>3</v>
      </c>
      <c r="E162">
        <f t="shared" si="2"/>
        <v>9.542425094393248</v>
      </c>
      <c r="F162">
        <v>0</v>
      </c>
      <c r="G162">
        <f>D162*Data!$B$10</f>
        <v>3</v>
      </c>
    </row>
    <row r="163" spans="1:7" ht="12.75">
      <c r="A163">
        <v>140</v>
      </c>
      <c r="B163" s="3">
        <f>IF(10*Data!$B$15&lt;Data!$B$16,(A163-100)*(Data!$B$16-10*Data!$B$15)/60+10*Data!$B$15,(A163-100)*(10*Data!$B$16-10*Data!$B$15)/100)+10*Data!$B$15</f>
        <v>12732.395447351628</v>
      </c>
      <c r="C163" s="2">
        <f>B163/Data!$B$16</f>
        <v>16</v>
      </c>
      <c r="D163">
        <f>(1+Data!$B$8/Data!$B$6)</f>
        <v>3</v>
      </c>
      <c r="E163">
        <f t="shared" si="2"/>
        <v>9.542425094393248</v>
      </c>
      <c r="F163">
        <v>0</v>
      </c>
      <c r="G163">
        <f>D163*Data!$B$10</f>
        <v>3</v>
      </c>
    </row>
    <row r="164" spans="1:7" ht="12.75">
      <c r="A164">
        <v>141</v>
      </c>
      <c r="B164" s="3">
        <f>IF(10*Data!$B$15&lt;Data!$B$16,(A164-100)*(Data!$B$16-10*Data!$B$15)/60+10*Data!$B$15,(A164-100)*(10*Data!$B$16-10*Data!$B$15)/100)+10*Data!$B$15</f>
        <v>12652.81797580568</v>
      </c>
      <c r="C164" s="2">
        <f>B164/Data!$B$16</f>
        <v>15.899999999999999</v>
      </c>
      <c r="D164">
        <f>(1+Data!$B$8/Data!$B$6)</f>
        <v>3</v>
      </c>
      <c r="E164">
        <f t="shared" si="2"/>
        <v>9.542425094393248</v>
      </c>
      <c r="F164">
        <v>0</v>
      </c>
      <c r="G164">
        <f>D164*Data!$B$10</f>
        <v>3</v>
      </c>
    </row>
    <row r="165" spans="1:7" ht="12.75">
      <c r="A165">
        <v>142</v>
      </c>
      <c r="B165" s="3">
        <f>IF(10*Data!$B$15&lt;Data!$B$16,(A165-100)*(Data!$B$16-10*Data!$B$15)/60+10*Data!$B$15,(A165-100)*(10*Data!$B$16-10*Data!$B$15)/100)+10*Data!$B$15</f>
        <v>12573.240504259733</v>
      </c>
      <c r="C165" s="2">
        <f>B165/Data!$B$16</f>
        <v>15.8</v>
      </c>
      <c r="D165">
        <f>(1+Data!$B$8/Data!$B$6)</f>
        <v>3</v>
      </c>
      <c r="E165">
        <f t="shared" si="2"/>
        <v>9.542425094393248</v>
      </c>
      <c r="F165">
        <v>0</v>
      </c>
      <c r="G165">
        <f>D165*Data!$B$10</f>
        <v>3</v>
      </c>
    </row>
    <row r="166" spans="1:7" ht="12.75">
      <c r="A166">
        <v>143</v>
      </c>
      <c r="B166" s="3">
        <f>IF(10*Data!$B$15&lt;Data!$B$16,(A166-100)*(Data!$B$16-10*Data!$B$15)/60+10*Data!$B$15,(A166-100)*(10*Data!$B$16-10*Data!$B$15)/100)+10*Data!$B$15</f>
        <v>12493.663032713785</v>
      </c>
      <c r="C166" s="2">
        <f>B166/Data!$B$16</f>
        <v>15.7</v>
      </c>
      <c r="D166">
        <f>(1+Data!$B$8/Data!$B$6)</f>
        <v>3</v>
      </c>
      <c r="E166">
        <f t="shared" si="2"/>
        <v>9.542425094393248</v>
      </c>
      <c r="F166">
        <v>0</v>
      </c>
      <c r="G166">
        <f>D166*Data!$B$10</f>
        <v>3</v>
      </c>
    </row>
    <row r="167" spans="1:7" ht="12.75">
      <c r="A167">
        <v>144</v>
      </c>
      <c r="B167" s="3">
        <f>IF(10*Data!$B$15&lt;Data!$B$16,(A167-100)*(Data!$B$16-10*Data!$B$15)/60+10*Data!$B$15,(A167-100)*(10*Data!$B$16-10*Data!$B$15)/100)+10*Data!$B$15</f>
        <v>12414.085561167838</v>
      </c>
      <c r="C167" s="2">
        <f>B167/Data!$B$16</f>
        <v>15.600000000000001</v>
      </c>
      <c r="D167">
        <f>(1+Data!$B$8/Data!$B$6)</f>
        <v>3</v>
      </c>
      <c r="E167">
        <f t="shared" si="2"/>
        <v>9.542425094393248</v>
      </c>
      <c r="F167">
        <v>0</v>
      </c>
      <c r="G167">
        <f>D167*Data!$B$10</f>
        <v>3</v>
      </c>
    </row>
    <row r="168" spans="1:7" ht="12.75">
      <c r="A168">
        <v>145</v>
      </c>
      <c r="B168" s="3">
        <f>IF(10*Data!$B$15&lt;Data!$B$16,(A168-100)*(Data!$B$16-10*Data!$B$15)/60+10*Data!$B$15,(A168-100)*(10*Data!$B$16-10*Data!$B$15)/100)+10*Data!$B$15</f>
        <v>12334.50808962189</v>
      </c>
      <c r="C168" s="2">
        <f>B168/Data!$B$16</f>
        <v>15.5</v>
      </c>
      <c r="D168">
        <f>(1+Data!$B$8/Data!$B$6)</f>
        <v>3</v>
      </c>
      <c r="E168">
        <f t="shared" si="2"/>
        <v>9.542425094393248</v>
      </c>
      <c r="F168">
        <v>0</v>
      </c>
      <c r="G168">
        <f>D168*Data!$B$10</f>
        <v>3</v>
      </c>
    </row>
    <row r="169" spans="1:7" ht="12.75">
      <c r="A169">
        <v>146</v>
      </c>
      <c r="B169" s="3">
        <f>IF(10*Data!$B$15&lt;Data!$B$16,(A169-100)*(Data!$B$16-10*Data!$B$15)/60+10*Data!$B$15,(A169-100)*(10*Data!$B$16-10*Data!$B$15)/100)+10*Data!$B$15</f>
        <v>12254.930618075941</v>
      </c>
      <c r="C169" s="2">
        <f>B169/Data!$B$16</f>
        <v>15.399999999999999</v>
      </c>
      <c r="D169">
        <f>(1+Data!$B$8/Data!$B$6)</f>
        <v>3</v>
      </c>
      <c r="E169">
        <f t="shared" si="2"/>
        <v>9.542425094393248</v>
      </c>
      <c r="F169">
        <v>0</v>
      </c>
      <c r="G169">
        <f>D169*Data!$B$10</f>
        <v>3</v>
      </c>
    </row>
    <row r="170" spans="1:7" ht="12.75">
      <c r="A170">
        <v>147</v>
      </c>
      <c r="B170" s="3">
        <f>IF(10*Data!$B$15&lt;Data!$B$16,(A170-100)*(Data!$B$16-10*Data!$B$15)/60+10*Data!$B$15,(A170-100)*(10*Data!$B$16-10*Data!$B$15)/100)+10*Data!$B$15</f>
        <v>12175.353146529995</v>
      </c>
      <c r="C170" s="2">
        <f>B170/Data!$B$16</f>
        <v>15.3</v>
      </c>
      <c r="D170">
        <f>(1+Data!$B$8/Data!$B$6)</f>
        <v>3</v>
      </c>
      <c r="E170">
        <f t="shared" si="2"/>
        <v>9.542425094393248</v>
      </c>
      <c r="F170">
        <v>0</v>
      </c>
      <c r="G170">
        <f>D170*Data!$B$10</f>
        <v>3</v>
      </c>
    </row>
    <row r="171" spans="1:7" ht="12.75">
      <c r="A171">
        <v>148</v>
      </c>
      <c r="B171" s="3">
        <f>IF(10*Data!$B$15&lt;Data!$B$16,(A171-100)*(Data!$B$16-10*Data!$B$15)/60+10*Data!$B$15,(A171-100)*(10*Data!$B$16-10*Data!$B$15)/100)+10*Data!$B$15</f>
        <v>12095.775674984046</v>
      </c>
      <c r="C171" s="2">
        <f>B171/Data!$B$16</f>
        <v>15.2</v>
      </c>
      <c r="D171">
        <f>(1+Data!$B$8/Data!$B$6)</f>
        <v>3</v>
      </c>
      <c r="E171">
        <f t="shared" si="2"/>
        <v>9.542425094393248</v>
      </c>
      <c r="F171">
        <v>0</v>
      </c>
      <c r="G171">
        <f>D171*Data!$B$10</f>
        <v>3</v>
      </c>
    </row>
    <row r="172" spans="1:7" ht="12.75">
      <c r="A172">
        <v>149</v>
      </c>
      <c r="B172" s="3">
        <f>IF(10*Data!$B$15&lt;Data!$B$16,(A172-100)*(Data!$B$16-10*Data!$B$15)/60+10*Data!$B$15,(A172-100)*(10*Data!$B$16-10*Data!$B$15)/100)+10*Data!$B$15</f>
        <v>12016.1982034381</v>
      </c>
      <c r="C172" s="2">
        <f>B172/Data!$B$16</f>
        <v>15.100000000000001</v>
      </c>
      <c r="D172">
        <f>(1+Data!$B$8/Data!$B$6)</f>
        <v>3</v>
      </c>
      <c r="E172">
        <f t="shared" si="2"/>
        <v>9.542425094393248</v>
      </c>
      <c r="F172">
        <v>0</v>
      </c>
      <c r="G172">
        <f>D172*Data!$B$10</f>
        <v>3</v>
      </c>
    </row>
    <row r="173" spans="1:7" ht="12.75">
      <c r="A173">
        <v>150</v>
      </c>
      <c r="B173" s="3">
        <f>IF(10*Data!$B$15&lt;Data!$B$16,(A173-100)*(Data!$B$16-10*Data!$B$15)/60+10*Data!$B$15,(A173-100)*(10*Data!$B$16-10*Data!$B$15)/100)+10*Data!$B$15</f>
        <v>11936.620731892152</v>
      </c>
      <c r="C173" s="2">
        <f>B173/Data!$B$16</f>
        <v>15</v>
      </c>
      <c r="D173">
        <f>(1+Data!$B$8/Data!$B$6)</f>
        <v>3</v>
      </c>
      <c r="E173">
        <f t="shared" si="2"/>
        <v>9.542425094393248</v>
      </c>
      <c r="F173">
        <v>0</v>
      </c>
      <c r="G173">
        <f>D173*Data!$B$10</f>
        <v>3</v>
      </c>
    </row>
    <row r="174" spans="1:7" ht="12.75">
      <c r="A174">
        <v>151</v>
      </c>
      <c r="B174" s="3">
        <f>IF(10*Data!$B$15&lt;Data!$B$16,(A174-100)*(Data!$B$16-10*Data!$B$15)/60+10*Data!$B$15,(A174-100)*(10*Data!$B$16-10*Data!$B$15)/100)+10*Data!$B$15</f>
        <v>11857.043260346203</v>
      </c>
      <c r="C174" s="2">
        <f>B174/Data!$B$16</f>
        <v>14.9</v>
      </c>
      <c r="D174">
        <f>(1+Data!$B$8/Data!$B$6)</f>
        <v>3</v>
      </c>
      <c r="E174">
        <f t="shared" si="2"/>
        <v>9.542425094393248</v>
      </c>
      <c r="F174">
        <v>0</v>
      </c>
      <c r="G174">
        <f>D174*Data!$B$10</f>
        <v>3</v>
      </c>
    </row>
    <row r="175" spans="1:7" ht="12.75">
      <c r="A175">
        <v>152</v>
      </c>
      <c r="B175" s="3">
        <f>IF(10*Data!$B$15&lt;Data!$B$16,(A175-100)*(Data!$B$16-10*Data!$B$15)/60+10*Data!$B$15,(A175-100)*(10*Data!$B$16-10*Data!$B$15)/100)+10*Data!$B$15</f>
        <v>11777.465788800255</v>
      </c>
      <c r="C175" s="2">
        <f>B175/Data!$B$16</f>
        <v>14.799999999999999</v>
      </c>
      <c r="D175">
        <f>(1+Data!$B$8/Data!$B$6)</f>
        <v>3</v>
      </c>
      <c r="E175">
        <f t="shared" si="2"/>
        <v>9.542425094393248</v>
      </c>
      <c r="F175">
        <v>0</v>
      </c>
      <c r="G175">
        <f>D175*Data!$B$10</f>
        <v>3</v>
      </c>
    </row>
    <row r="176" spans="1:7" ht="12.75">
      <c r="A176">
        <v>153</v>
      </c>
      <c r="B176" s="3">
        <f>IF(10*Data!$B$15&lt;Data!$B$16,(A176-100)*(Data!$B$16-10*Data!$B$15)/60+10*Data!$B$15,(A176-100)*(10*Data!$B$16-10*Data!$B$15)/100)+10*Data!$B$15</f>
        <v>11697.888317254308</v>
      </c>
      <c r="C176" s="2">
        <f>B176/Data!$B$16</f>
        <v>14.700000000000001</v>
      </c>
      <c r="D176">
        <f>(1+Data!$B$8/Data!$B$6)</f>
        <v>3</v>
      </c>
      <c r="E176">
        <f t="shared" si="2"/>
        <v>9.542425094393248</v>
      </c>
      <c r="F176">
        <v>0</v>
      </c>
      <c r="G176">
        <f>D176*Data!$B$10</f>
        <v>3</v>
      </c>
    </row>
    <row r="177" spans="1:7" ht="12.75">
      <c r="A177">
        <v>154</v>
      </c>
      <c r="B177" s="3">
        <f>IF(10*Data!$B$15&lt;Data!$B$16,(A177-100)*(Data!$B$16-10*Data!$B$15)/60+10*Data!$B$15,(A177-100)*(10*Data!$B$16-10*Data!$B$15)/100)+10*Data!$B$15</f>
        <v>11618.31084570836</v>
      </c>
      <c r="C177" s="2">
        <f>B177/Data!$B$16</f>
        <v>14.6</v>
      </c>
      <c r="D177">
        <f>(1+Data!$B$8/Data!$B$6)</f>
        <v>3</v>
      </c>
      <c r="E177">
        <f t="shared" si="2"/>
        <v>9.542425094393248</v>
      </c>
      <c r="F177">
        <v>0</v>
      </c>
      <c r="G177">
        <f>D177*Data!$B$10</f>
        <v>3</v>
      </c>
    </row>
    <row r="178" spans="1:7" ht="12.75">
      <c r="A178">
        <v>155</v>
      </c>
      <c r="B178" s="3">
        <f>IF(10*Data!$B$15&lt;Data!$B$16,(A178-100)*(Data!$B$16-10*Data!$B$15)/60+10*Data!$B$15,(A178-100)*(10*Data!$B$16-10*Data!$B$15)/100)+10*Data!$B$15</f>
        <v>11538.733374162413</v>
      </c>
      <c r="C178" s="2">
        <f>B178/Data!$B$16</f>
        <v>14.5</v>
      </c>
      <c r="D178">
        <f>(1+Data!$B$8/Data!$B$6)</f>
        <v>3</v>
      </c>
      <c r="E178">
        <f t="shared" si="2"/>
        <v>9.542425094393248</v>
      </c>
      <c r="F178">
        <v>0</v>
      </c>
      <c r="G178">
        <f>D178*Data!$B$10</f>
        <v>3</v>
      </c>
    </row>
    <row r="179" spans="1:7" ht="12.75">
      <c r="A179">
        <v>156</v>
      </c>
      <c r="B179" s="3">
        <f>IF(10*Data!$B$15&lt;Data!$B$16,(A179-100)*(Data!$B$16-10*Data!$B$15)/60+10*Data!$B$15,(A179-100)*(10*Data!$B$16-10*Data!$B$15)/100)+10*Data!$B$15</f>
        <v>11459.155902616465</v>
      </c>
      <c r="C179" s="2">
        <f>B179/Data!$B$16</f>
        <v>14.4</v>
      </c>
      <c r="D179">
        <f>(1+Data!$B$8/Data!$B$6)</f>
        <v>3</v>
      </c>
      <c r="E179">
        <f t="shared" si="2"/>
        <v>9.542425094393248</v>
      </c>
      <c r="F179">
        <v>0</v>
      </c>
      <c r="G179">
        <f>D179*Data!$B$10</f>
        <v>3</v>
      </c>
    </row>
    <row r="180" spans="1:7" ht="12.75">
      <c r="A180">
        <v>157</v>
      </c>
      <c r="B180" s="3">
        <f>IF(10*Data!$B$15&lt;Data!$B$16,(A180-100)*(Data!$B$16-10*Data!$B$15)/60+10*Data!$B$15,(A180-100)*(10*Data!$B$16-10*Data!$B$15)/100)+10*Data!$B$15</f>
        <v>11379.578431070517</v>
      </c>
      <c r="C180" s="2">
        <f>B180/Data!$B$16</f>
        <v>14.299999999999999</v>
      </c>
      <c r="D180">
        <f>(1+Data!$B$8/Data!$B$6)</f>
        <v>3</v>
      </c>
      <c r="E180">
        <f t="shared" si="2"/>
        <v>9.542425094393248</v>
      </c>
      <c r="F180">
        <v>0</v>
      </c>
      <c r="G180">
        <f>D180*Data!$B$10</f>
        <v>3</v>
      </c>
    </row>
    <row r="181" spans="1:7" ht="12.75">
      <c r="A181">
        <v>158</v>
      </c>
      <c r="B181" s="3">
        <f>IF(10*Data!$B$15&lt;Data!$B$16,(A181-100)*(Data!$B$16-10*Data!$B$15)/60+10*Data!$B$15,(A181-100)*(10*Data!$B$16-10*Data!$B$15)/100)+10*Data!$B$15</f>
        <v>11300.00095952457</v>
      </c>
      <c r="C181" s="2">
        <f>B181/Data!$B$16</f>
        <v>14.200000000000001</v>
      </c>
      <c r="D181">
        <f>(1+Data!$B$8/Data!$B$6)</f>
        <v>3</v>
      </c>
      <c r="E181">
        <f t="shared" si="2"/>
        <v>9.542425094393248</v>
      </c>
      <c r="F181">
        <v>0</v>
      </c>
      <c r="G181">
        <f>D181*Data!$B$10</f>
        <v>3</v>
      </c>
    </row>
    <row r="182" spans="1:7" ht="12.75">
      <c r="A182">
        <v>159</v>
      </c>
      <c r="B182" s="3">
        <f>IF(10*Data!$B$15&lt;Data!$B$16,(A182-100)*(Data!$B$16-10*Data!$B$15)/60+10*Data!$B$15,(A182-100)*(10*Data!$B$16-10*Data!$B$15)/100)+10*Data!$B$15</f>
        <v>11220.423487978622</v>
      </c>
      <c r="C182" s="2">
        <f>B182/Data!$B$16</f>
        <v>14.1</v>
      </c>
      <c r="D182">
        <f>(1+Data!$B$8/Data!$B$6)</f>
        <v>3</v>
      </c>
      <c r="E182">
        <f t="shared" si="2"/>
        <v>9.542425094393248</v>
      </c>
      <c r="F182">
        <v>0</v>
      </c>
      <c r="G182">
        <f>D182*Data!$B$10</f>
        <v>3</v>
      </c>
    </row>
    <row r="183" spans="1:7" ht="12.75">
      <c r="A183">
        <v>160</v>
      </c>
      <c r="B183" s="3">
        <f>IF(10*Data!$B$15&lt;Data!$B$16,(A183-100)*(Data!$B$16-10*Data!$B$15)/60+10*Data!$B$15,(A183-100)*(10*Data!$B$16-10*Data!$B$15)/100)+10*Data!$B$15</f>
        <v>11140.846016432675</v>
      </c>
      <c r="C183" s="2">
        <f>B183/Data!$B$16</f>
        <v>14.000000000000002</v>
      </c>
      <c r="D183">
        <f>(1+Data!$B$8/Data!$B$6)</f>
        <v>3</v>
      </c>
      <c r="E183">
        <f t="shared" si="2"/>
        <v>9.542425094393248</v>
      </c>
      <c r="F183">
        <v>0</v>
      </c>
      <c r="G183">
        <f>D183*Data!$B$10</f>
        <v>3</v>
      </c>
    </row>
    <row r="184" spans="1:7" ht="12.75">
      <c r="A184">
        <v>161</v>
      </c>
      <c r="B184" s="3">
        <f>IF(10*Data!$B$15&lt;Data!$B$16,(A185-160)*9*Data!$B$16/40+Data!$B$16,(A184-100)*(10*Data!$B$16-10*Data!$B$15)/100)+10*Data!$B$15</f>
        <v>11061.268544886727</v>
      </c>
      <c r="C184" s="2">
        <f>B184/Data!$B$16</f>
        <v>13.9</v>
      </c>
      <c r="D184">
        <f>(1+Data!$B$8/Data!$B$6)</f>
        <v>3</v>
      </c>
      <c r="E184">
        <f t="shared" si="2"/>
        <v>9.542425094393248</v>
      </c>
      <c r="F184">
        <v>0</v>
      </c>
      <c r="G184">
        <f>D184*Data!$B$10</f>
        <v>3</v>
      </c>
    </row>
    <row r="185" spans="1:7" ht="12.75">
      <c r="A185">
        <v>162</v>
      </c>
      <c r="B185" s="3">
        <f>IF(10*Data!$B$15&lt;Data!$B$16,(A186-160)*9*Data!$B$16/40+Data!$B$16,(A185-100)*(10*Data!$B$16-10*Data!$B$15)/100)+10*Data!$B$15</f>
        <v>10981.691073340779</v>
      </c>
      <c r="C185" s="2">
        <f>B185/Data!$B$16</f>
        <v>13.799999999999999</v>
      </c>
      <c r="D185">
        <f>(1+Data!$B$8/Data!$B$6)</f>
        <v>3</v>
      </c>
      <c r="E185">
        <f t="shared" si="2"/>
        <v>9.542425094393248</v>
      </c>
      <c r="F185">
        <v>0</v>
      </c>
      <c r="G185">
        <f>D185*Data!$B$10</f>
        <v>3</v>
      </c>
    </row>
    <row r="186" spans="1:7" ht="12.75">
      <c r="A186">
        <v>163</v>
      </c>
      <c r="B186" s="3">
        <f>IF(10*Data!$B$15&lt;Data!$B$16,(A187-160)*9*Data!$B$16/40+Data!$B$16,(A186-100)*(10*Data!$B$16-10*Data!$B$15)/100)+10*Data!$B$15</f>
        <v>10902.11360179483</v>
      </c>
      <c r="C186" s="2">
        <f>B186/Data!$B$16</f>
        <v>13.7</v>
      </c>
      <c r="D186">
        <f>(1+Data!$B$8/Data!$B$6)</f>
        <v>3</v>
      </c>
      <c r="E186">
        <f t="shared" si="2"/>
        <v>9.542425094393248</v>
      </c>
      <c r="F186">
        <v>0</v>
      </c>
      <c r="G186">
        <f>D186*Data!$B$10</f>
        <v>3</v>
      </c>
    </row>
    <row r="187" spans="1:7" ht="12.75">
      <c r="A187">
        <v>164</v>
      </c>
      <c r="B187" s="3">
        <f>IF(10*Data!$B$15&lt;Data!$B$16,(A188-160)*9*Data!$B$16/40+Data!$B$16,(A187-100)*(10*Data!$B$16-10*Data!$B$15)/100)+10*Data!$B$15</f>
        <v>10822.536130248884</v>
      </c>
      <c r="C187" s="2">
        <f>B187/Data!$B$16</f>
        <v>13.6</v>
      </c>
      <c r="D187">
        <f>(1+Data!$B$8/Data!$B$6)</f>
        <v>3</v>
      </c>
      <c r="E187">
        <f t="shared" si="2"/>
        <v>9.542425094393248</v>
      </c>
      <c r="F187">
        <v>0</v>
      </c>
      <c r="G187">
        <f>D187*Data!$B$10</f>
        <v>3</v>
      </c>
    </row>
    <row r="188" spans="1:7" ht="12.75">
      <c r="A188">
        <v>165</v>
      </c>
      <c r="B188" s="3">
        <f>IF(10*Data!$B$15&lt;Data!$B$16,(A189-160)*9*Data!$B$16/40+Data!$B$16,(A188-100)*(10*Data!$B$16-10*Data!$B$15)/100)+10*Data!$B$15</f>
        <v>10742.958658702937</v>
      </c>
      <c r="C188" s="2">
        <f>B188/Data!$B$16</f>
        <v>13.500000000000002</v>
      </c>
      <c r="D188">
        <f>(1+Data!$B$8/Data!$B$6)</f>
        <v>3</v>
      </c>
      <c r="E188">
        <f t="shared" si="2"/>
        <v>9.542425094393248</v>
      </c>
      <c r="F188">
        <v>0</v>
      </c>
      <c r="G188">
        <f>D188*Data!$B$10</f>
        <v>3</v>
      </c>
    </row>
    <row r="189" spans="1:7" ht="12.75">
      <c r="A189">
        <v>166</v>
      </c>
      <c r="B189" s="3">
        <f>IF(10*Data!$B$15&lt;Data!$B$16,(A190-160)*9*Data!$B$16/40+Data!$B$16,(A189-100)*(10*Data!$B$16-10*Data!$B$15)/100)+10*Data!$B$15</f>
        <v>10663.381187156989</v>
      </c>
      <c r="C189" s="2">
        <f>B189/Data!$B$16</f>
        <v>13.4</v>
      </c>
      <c r="D189">
        <f>(1+Data!$B$8/Data!$B$6)</f>
        <v>3</v>
      </c>
      <c r="E189">
        <f t="shared" si="2"/>
        <v>9.542425094393248</v>
      </c>
      <c r="F189">
        <v>0</v>
      </c>
      <c r="G189">
        <f>D189*Data!$B$10</f>
        <v>3</v>
      </c>
    </row>
    <row r="190" spans="1:7" ht="12.75">
      <c r="A190">
        <v>167</v>
      </c>
      <c r="B190" s="3">
        <f>IF(10*Data!$B$15&lt;Data!$B$16,(A191-160)*9*Data!$B$16/40+Data!$B$16,(A190-100)*(10*Data!$B$16-10*Data!$B$15)/100)+10*Data!$B$15</f>
        <v>10583.80371561104</v>
      </c>
      <c r="C190" s="2">
        <f>B190/Data!$B$16</f>
        <v>13.299999999999999</v>
      </c>
      <c r="D190">
        <f>(1+Data!$B$8/Data!$B$6)</f>
        <v>3</v>
      </c>
      <c r="E190">
        <f t="shared" si="2"/>
        <v>9.542425094393248</v>
      </c>
      <c r="F190">
        <v>0</v>
      </c>
      <c r="G190">
        <f>D190*Data!$B$10</f>
        <v>3</v>
      </c>
    </row>
    <row r="191" spans="1:7" ht="12.75">
      <c r="A191">
        <v>168</v>
      </c>
      <c r="B191" s="3">
        <f>IF(10*Data!$B$15&lt;Data!$B$16,(A192-160)*9*Data!$B$16/40+Data!$B$16,(A191-100)*(10*Data!$B$16-10*Data!$B$15)/100)+10*Data!$B$15</f>
        <v>10504.226244065092</v>
      </c>
      <c r="C191" s="2">
        <f>B191/Data!$B$16</f>
        <v>13.2</v>
      </c>
      <c r="D191">
        <f>(1+Data!$B$8/Data!$B$6)</f>
        <v>3</v>
      </c>
      <c r="E191">
        <f t="shared" si="2"/>
        <v>9.542425094393248</v>
      </c>
      <c r="F191">
        <v>0</v>
      </c>
      <c r="G191">
        <f>D191*Data!$B$10</f>
        <v>3</v>
      </c>
    </row>
    <row r="192" spans="1:7" ht="12.75">
      <c r="A192">
        <v>169</v>
      </c>
      <c r="B192" s="3">
        <f>IF(10*Data!$B$15&lt;Data!$B$16,(A193-160)*9*Data!$B$16/40+Data!$B$16,(A192-100)*(10*Data!$B$16-10*Data!$B$15)/100)+10*Data!$B$15</f>
        <v>10424.648772519145</v>
      </c>
      <c r="C192" s="2">
        <f>B192/Data!$B$16</f>
        <v>13.1</v>
      </c>
      <c r="D192">
        <f>(1+Data!$B$8/Data!$B$6)</f>
        <v>3</v>
      </c>
      <c r="E192">
        <f t="shared" si="2"/>
        <v>9.542425094393248</v>
      </c>
      <c r="F192">
        <v>0</v>
      </c>
      <c r="G192">
        <f>D192*Data!$B$10</f>
        <v>3</v>
      </c>
    </row>
    <row r="193" spans="1:7" ht="12.75">
      <c r="A193">
        <v>170</v>
      </c>
      <c r="B193" s="3">
        <f>IF(10*Data!$B$15&lt;Data!$B$16,(A194-160)*9*Data!$B$16/40+Data!$B$16,(A193-100)*(10*Data!$B$16-10*Data!$B$15)/100)+10*Data!$B$15</f>
        <v>10345.071300973199</v>
      </c>
      <c r="C193" s="2">
        <f>B193/Data!$B$16</f>
        <v>13.000000000000002</v>
      </c>
      <c r="D193">
        <f>(1+Data!$B$8/Data!$B$6)</f>
        <v>3</v>
      </c>
      <c r="E193">
        <f t="shared" si="2"/>
        <v>9.542425094393248</v>
      </c>
      <c r="F193">
        <v>0</v>
      </c>
      <c r="G193">
        <f>D193*Data!$B$10</f>
        <v>3</v>
      </c>
    </row>
    <row r="194" spans="1:7" ht="12.75">
      <c r="A194">
        <v>171</v>
      </c>
      <c r="B194" s="3">
        <f>IF(10*Data!$B$15&lt;Data!$B$16,(A195-160)*9*Data!$B$16/40+Data!$B$16,(A194-100)*(10*Data!$B$16-10*Data!$B$15)/100)+10*Data!$B$15</f>
        <v>10265.49382942725</v>
      </c>
      <c r="C194" s="2">
        <f>B194/Data!$B$16</f>
        <v>12.9</v>
      </c>
      <c r="D194">
        <f>(1+Data!$B$8/Data!$B$6)</f>
        <v>3</v>
      </c>
      <c r="E194">
        <f t="shared" si="2"/>
        <v>9.542425094393248</v>
      </c>
      <c r="F194">
        <v>0</v>
      </c>
      <c r="G194">
        <f>D194*Data!$B$10</f>
        <v>3</v>
      </c>
    </row>
    <row r="195" spans="1:7" ht="12.75">
      <c r="A195">
        <v>172</v>
      </c>
      <c r="B195" s="3">
        <f>IF(10*Data!$B$15&lt;Data!$B$16,(A196-160)*9*Data!$B$16/40+Data!$B$16,(A195-100)*(10*Data!$B$16-10*Data!$B$15)/100)+10*Data!$B$15</f>
        <v>10185.916357881302</v>
      </c>
      <c r="C195" s="2">
        <f>B195/Data!$B$16</f>
        <v>12.8</v>
      </c>
      <c r="D195">
        <f>(1+Data!$B$8/Data!$B$6)</f>
        <v>3</v>
      </c>
      <c r="E195">
        <f t="shared" si="2"/>
        <v>9.542425094393248</v>
      </c>
      <c r="F195">
        <v>0</v>
      </c>
      <c r="G195">
        <f>D195*Data!$B$10</f>
        <v>3</v>
      </c>
    </row>
    <row r="196" spans="1:7" ht="12.75">
      <c r="A196">
        <v>173</v>
      </c>
      <c r="B196" s="3">
        <f>IF(10*Data!$B$15&lt;Data!$B$16,(A197-160)*9*Data!$B$16/40+Data!$B$16,(A196-100)*(10*Data!$B$16-10*Data!$B$15)/100)+10*Data!$B$15</f>
        <v>10106.338886335354</v>
      </c>
      <c r="C196" s="2">
        <f>B196/Data!$B$16</f>
        <v>12.7</v>
      </c>
      <c r="D196">
        <f>(1+Data!$B$8/Data!$B$6)</f>
        <v>3</v>
      </c>
      <c r="E196">
        <f t="shared" si="2"/>
        <v>9.542425094393248</v>
      </c>
      <c r="F196">
        <v>0</v>
      </c>
      <c r="G196">
        <f>D196*Data!$B$10</f>
        <v>3</v>
      </c>
    </row>
    <row r="197" spans="1:7" ht="12.75">
      <c r="A197">
        <v>174</v>
      </c>
      <c r="B197" s="3">
        <f>IF(10*Data!$B$15&lt;Data!$B$16,(A198-160)*9*Data!$B$16/40+Data!$B$16,(A197-100)*(10*Data!$B$16-10*Data!$B$15)/100)+10*Data!$B$15</f>
        <v>10026.761414789407</v>
      </c>
      <c r="C197" s="2">
        <f>B197/Data!$B$16</f>
        <v>12.600000000000001</v>
      </c>
      <c r="D197">
        <f>(1+Data!$B$8/Data!$B$6)</f>
        <v>3</v>
      </c>
      <c r="E197">
        <f t="shared" si="2"/>
        <v>9.542425094393248</v>
      </c>
      <c r="F197">
        <v>0</v>
      </c>
      <c r="G197">
        <f>D197*Data!$B$10</f>
        <v>3</v>
      </c>
    </row>
    <row r="198" spans="1:7" ht="12.75">
      <c r="A198">
        <v>175</v>
      </c>
      <c r="B198" s="3">
        <f>IF(10*Data!$B$15&lt;Data!$B$16,(A199-160)*9*Data!$B$16/40+Data!$B$16,(A198-100)*(10*Data!$B$16-10*Data!$B$15)/100)+10*Data!$B$15</f>
        <v>9947.18394324346</v>
      </c>
      <c r="C198" s="2">
        <f>B198/Data!$B$16</f>
        <v>12.500000000000002</v>
      </c>
      <c r="D198">
        <f>(1+Data!$B$8/Data!$B$6)</f>
        <v>3</v>
      </c>
      <c r="E198">
        <f t="shared" si="2"/>
        <v>9.542425094393248</v>
      </c>
      <c r="F198">
        <v>0</v>
      </c>
      <c r="G198">
        <f>D198*Data!$B$10</f>
        <v>3</v>
      </c>
    </row>
    <row r="199" spans="1:7" ht="12.75">
      <c r="A199">
        <v>176</v>
      </c>
      <c r="B199" s="3">
        <f>IF(10*Data!$B$15&lt;Data!$B$16,(A200-160)*9*Data!$B$16/40+Data!$B$16,(A199-100)*(10*Data!$B$16-10*Data!$B$15)/100)+10*Data!$B$15</f>
        <v>9867.606471697512</v>
      </c>
      <c r="C199" s="2">
        <f>B199/Data!$B$16</f>
        <v>12.4</v>
      </c>
      <c r="D199">
        <f>(1+Data!$B$8/Data!$B$6)</f>
        <v>3</v>
      </c>
      <c r="E199">
        <f t="shared" si="2"/>
        <v>9.542425094393248</v>
      </c>
      <c r="F199">
        <v>0</v>
      </c>
      <c r="G199">
        <f>D199*Data!$B$10</f>
        <v>3</v>
      </c>
    </row>
    <row r="200" spans="1:7" ht="12.75">
      <c r="A200">
        <v>177</v>
      </c>
      <c r="B200" s="3">
        <f>IF(10*Data!$B$15&lt;Data!$B$16,(A201-160)*9*Data!$B$16/40+Data!$B$16,(A200-100)*(10*Data!$B$16-10*Data!$B$15)/100)+10*Data!$B$15</f>
        <v>9788.029000151564</v>
      </c>
      <c r="C200" s="2">
        <f>B200/Data!$B$16</f>
        <v>12.3</v>
      </c>
      <c r="D200">
        <f>(1+Data!$B$8/Data!$B$6)</f>
        <v>3</v>
      </c>
      <c r="E200">
        <f t="shared" si="2"/>
        <v>9.542425094393248</v>
      </c>
      <c r="F200">
        <v>0</v>
      </c>
      <c r="G200">
        <f>D200*Data!$B$10</f>
        <v>3</v>
      </c>
    </row>
    <row r="201" spans="1:7" ht="12.75">
      <c r="A201">
        <v>178</v>
      </c>
      <c r="B201" s="3">
        <f>IF(10*Data!$B$15&lt;Data!$B$16,(A202-160)*9*Data!$B$16/40+Data!$B$16,(A201-100)*(10*Data!$B$16-10*Data!$B$15)/100)+10*Data!$B$15</f>
        <v>9708.451528605616</v>
      </c>
      <c r="C201" s="2">
        <f>B201/Data!$B$16</f>
        <v>12.2</v>
      </c>
      <c r="D201">
        <f>(1+Data!$B$8/Data!$B$6)</f>
        <v>3</v>
      </c>
      <c r="E201">
        <f t="shared" si="2"/>
        <v>9.542425094393248</v>
      </c>
      <c r="F201">
        <v>0</v>
      </c>
      <c r="G201">
        <f>D201*Data!$B$10</f>
        <v>3</v>
      </c>
    </row>
    <row r="202" spans="1:7" ht="12.75">
      <c r="A202">
        <v>179</v>
      </c>
      <c r="B202" s="3">
        <f>IF(10*Data!$B$15&lt;Data!$B$16,(A203-160)*9*Data!$B$16/40+Data!$B$16,(A202-100)*(10*Data!$B$16-10*Data!$B$15)/100)+10*Data!$B$15</f>
        <v>9628.874057059667</v>
      </c>
      <c r="C202" s="2">
        <f>B202/Data!$B$16</f>
        <v>12.099999999999998</v>
      </c>
      <c r="D202">
        <f>(1+Data!$B$8/Data!$B$6)</f>
        <v>3</v>
      </c>
      <c r="E202">
        <f t="shared" si="2"/>
        <v>9.542425094393248</v>
      </c>
      <c r="F202">
        <v>0</v>
      </c>
      <c r="G202">
        <f>D202*Data!$B$10</f>
        <v>3</v>
      </c>
    </row>
    <row r="203" spans="1:7" ht="12.75">
      <c r="A203">
        <v>180</v>
      </c>
      <c r="B203" s="3">
        <f>IF(10*Data!$B$15&lt;Data!$B$16,(A204-160)*9*Data!$B$16/40+Data!$B$16,(A203-100)*(10*Data!$B$16-10*Data!$B$15)/100)+10*Data!$B$15</f>
        <v>9549.29658551372</v>
      </c>
      <c r="C203" s="2">
        <f>B203/Data!$B$16</f>
        <v>12</v>
      </c>
      <c r="D203">
        <f>(1+Data!$B$8/Data!$B$6)</f>
        <v>3</v>
      </c>
      <c r="E203">
        <f t="shared" si="2"/>
        <v>9.542425094393248</v>
      </c>
      <c r="F203">
        <v>0</v>
      </c>
      <c r="G203">
        <f>D203*Data!$B$10</f>
        <v>3</v>
      </c>
    </row>
    <row r="204" spans="1:7" ht="12.75">
      <c r="A204">
        <v>181</v>
      </c>
      <c r="B204" s="3">
        <f>IF(10*Data!$B$15&lt;Data!$B$16,(A205-160)*9*Data!$B$16/40+Data!$B$16,(A204-100)*(10*Data!$B$16-10*Data!$B$15)/100)+10*Data!$B$15</f>
        <v>9469.719113967774</v>
      </c>
      <c r="C204" s="2">
        <f>B204/Data!$B$16</f>
        <v>11.900000000000002</v>
      </c>
      <c r="D204">
        <f>(1+Data!$B$8/Data!$B$6)</f>
        <v>3</v>
      </c>
      <c r="E204">
        <f t="shared" si="2"/>
        <v>9.542425094393248</v>
      </c>
      <c r="F204">
        <v>0</v>
      </c>
      <c r="G204">
        <f>D204*Data!$B$10</f>
        <v>3</v>
      </c>
    </row>
    <row r="205" spans="1:7" ht="12.75">
      <c r="A205">
        <v>182</v>
      </c>
      <c r="B205" s="3">
        <f>IF(10*Data!$B$15&lt;Data!$B$16,(A206-160)*9*Data!$B$16/40+Data!$B$16,(A205-100)*(10*Data!$B$16-10*Data!$B$15)/100)+10*Data!$B$15</f>
        <v>9390.141642421826</v>
      </c>
      <c r="C205" s="2">
        <f>B205/Data!$B$16</f>
        <v>11.8</v>
      </c>
      <c r="D205">
        <f>(1+Data!$B$8/Data!$B$6)</f>
        <v>3</v>
      </c>
      <c r="E205">
        <f t="shared" si="2"/>
        <v>9.542425094393248</v>
      </c>
      <c r="F205">
        <v>0</v>
      </c>
      <c r="G205">
        <f>D205*Data!$B$10</f>
        <v>3</v>
      </c>
    </row>
    <row r="206" spans="1:7" ht="12.75">
      <c r="A206">
        <v>183</v>
      </c>
      <c r="B206" s="3">
        <f>IF(10*Data!$B$15&lt;Data!$B$16,(A207-160)*9*Data!$B$16/40+Data!$B$16,(A206-100)*(10*Data!$B$16-10*Data!$B$15)/100)+10*Data!$B$15</f>
        <v>9310.564170875878</v>
      </c>
      <c r="C206" s="2">
        <f>B206/Data!$B$16</f>
        <v>11.7</v>
      </c>
      <c r="D206">
        <f>(1+Data!$B$8/Data!$B$6)</f>
        <v>3</v>
      </c>
      <c r="E206">
        <f t="shared" si="2"/>
        <v>9.542425094393248</v>
      </c>
      <c r="F206">
        <v>0</v>
      </c>
      <c r="G206">
        <f>D206*Data!$B$10</f>
        <v>3</v>
      </c>
    </row>
    <row r="207" spans="1:7" ht="12.75">
      <c r="A207">
        <v>184</v>
      </c>
      <c r="B207" s="3">
        <f>IF(10*Data!$B$15&lt;Data!$B$16,(A208-160)*9*Data!$B$16/40+Data!$B$16,(A207-100)*(10*Data!$B$16-10*Data!$B$15)/100)+10*Data!$B$15</f>
        <v>9230.98669932993</v>
      </c>
      <c r="C207" s="2">
        <f>B207/Data!$B$16</f>
        <v>11.6</v>
      </c>
      <c r="D207">
        <f>(1+Data!$B$8/Data!$B$6)</f>
        <v>3</v>
      </c>
      <c r="E207">
        <f t="shared" si="2"/>
        <v>9.542425094393248</v>
      </c>
      <c r="F207">
        <v>0</v>
      </c>
      <c r="G207">
        <f>D207*Data!$B$10</f>
        <v>3</v>
      </c>
    </row>
    <row r="208" spans="1:7" ht="12.75">
      <c r="A208">
        <v>185</v>
      </c>
      <c r="B208" s="3">
        <f>IF(10*Data!$B$15&lt;Data!$B$16,(A209-160)*9*Data!$B$16/40+Data!$B$16,(A208-100)*(10*Data!$B$16-10*Data!$B$15)/100)+10*Data!$B$15</f>
        <v>9151.409227783983</v>
      </c>
      <c r="C208" s="2">
        <f>B208/Data!$B$16</f>
        <v>11.5</v>
      </c>
      <c r="D208">
        <f>(1+Data!$B$8/Data!$B$6)</f>
        <v>3</v>
      </c>
      <c r="E208">
        <f t="shared" si="2"/>
        <v>9.542425094393248</v>
      </c>
      <c r="F208">
        <v>0</v>
      </c>
      <c r="G208">
        <f>D208*Data!$B$10</f>
        <v>3</v>
      </c>
    </row>
    <row r="209" spans="1:7" ht="12.75">
      <c r="A209">
        <v>186</v>
      </c>
      <c r="B209" s="3">
        <f>IF(10*Data!$B$15&lt;Data!$B$16,(A210-160)*9*Data!$B$16/40+Data!$B$16,(A209-100)*(10*Data!$B$16-10*Data!$B$15)/100)+10*Data!$B$15</f>
        <v>9071.831756238036</v>
      </c>
      <c r="C209" s="2">
        <f>B209/Data!$B$16</f>
        <v>11.400000000000002</v>
      </c>
      <c r="D209">
        <f>(1+Data!$B$8/Data!$B$6)</f>
        <v>3</v>
      </c>
      <c r="E209">
        <f t="shared" si="2"/>
        <v>9.542425094393248</v>
      </c>
      <c r="F209">
        <v>0</v>
      </c>
      <c r="G209">
        <f>D209*Data!$B$10</f>
        <v>3</v>
      </c>
    </row>
    <row r="210" spans="1:7" ht="12.75">
      <c r="A210">
        <v>187</v>
      </c>
      <c r="B210" s="3">
        <f>IF(10*Data!$B$15&lt;Data!$B$16,(A211-160)*9*Data!$B$16/40+Data!$B$16,(A210-100)*(10*Data!$B$16-10*Data!$B$15)/100)+10*Data!$B$15</f>
        <v>8992.254284692088</v>
      </c>
      <c r="C210" s="2">
        <f>B210/Data!$B$16</f>
        <v>11.3</v>
      </c>
      <c r="D210">
        <f>(1+Data!$B$8/Data!$B$6)</f>
        <v>3</v>
      </c>
      <c r="E210">
        <f t="shared" si="2"/>
        <v>9.542425094393248</v>
      </c>
      <c r="F210">
        <v>0</v>
      </c>
      <c r="G210">
        <f>D210*Data!$B$10</f>
        <v>3</v>
      </c>
    </row>
    <row r="211" spans="1:7" ht="12.75">
      <c r="A211">
        <v>188</v>
      </c>
      <c r="B211" s="3">
        <f>IF(10*Data!$B$15&lt;Data!$B$16,(A212-160)*9*Data!$B$16/40+Data!$B$16,(A211-100)*(10*Data!$B$16-10*Data!$B$15)/100)+10*Data!$B$15</f>
        <v>8912.67681314614</v>
      </c>
      <c r="C211" s="2">
        <f>B211/Data!$B$16</f>
        <v>11.2</v>
      </c>
      <c r="D211">
        <f>(1+Data!$B$8/Data!$B$6)</f>
        <v>3</v>
      </c>
      <c r="E211">
        <f t="shared" si="2"/>
        <v>9.542425094393248</v>
      </c>
      <c r="F211">
        <v>0</v>
      </c>
      <c r="G211">
        <f>D211*Data!$B$10</f>
        <v>3</v>
      </c>
    </row>
    <row r="212" spans="1:7" ht="12.75">
      <c r="A212">
        <v>189</v>
      </c>
      <c r="B212" s="3">
        <f>IF(10*Data!$B$15&lt;Data!$B$16,(A213-160)*9*Data!$B$16/40+Data!$B$16,(A212-100)*(10*Data!$B$16-10*Data!$B$15)/100)+10*Data!$B$15</f>
        <v>8833.099341600191</v>
      </c>
      <c r="C212" s="2">
        <f>B212/Data!$B$16</f>
        <v>11.1</v>
      </c>
      <c r="D212">
        <f>(1+Data!$B$8/Data!$B$6)</f>
        <v>3</v>
      </c>
      <c r="E212">
        <f t="shared" si="2"/>
        <v>9.542425094393248</v>
      </c>
      <c r="F212">
        <v>0</v>
      </c>
      <c r="G212">
        <f>D212*Data!$B$10</f>
        <v>3</v>
      </c>
    </row>
    <row r="213" spans="1:7" ht="12.75">
      <c r="A213">
        <v>190</v>
      </c>
      <c r="B213" s="3">
        <f>IF(10*Data!$B$15&lt;Data!$B$16,(A214-160)*9*Data!$B$16/40+Data!$B$16,(A213-100)*(10*Data!$B$16-10*Data!$B$15)/100)+10*Data!$B$15</f>
        <v>8753.521870054243</v>
      </c>
      <c r="C213" s="2">
        <f>B213/Data!$B$16</f>
        <v>10.999999999999998</v>
      </c>
      <c r="D213">
        <f>(1+Data!$B$8/Data!$B$6)</f>
        <v>3</v>
      </c>
      <c r="E213">
        <f t="shared" si="2"/>
        <v>9.542425094393248</v>
      </c>
      <c r="F213">
        <v>0</v>
      </c>
      <c r="G213">
        <f>D213*Data!$B$10</f>
        <v>3</v>
      </c>
    </row>
    <row r="214" spans="1:7" ht="12.75">
      <c r="A214">
        <v>191</v>
      </c>
      <c r="B214" s="3">
        <f>IF(10*Data!$B$15&lt;Data!$B$16,(A215-160)*9*Data!$B$16/40+Data!$B$16,(A214-100)*(10*Data!$B$16-10*Data!$B$15)/100)+10*Data!$B$15</f>
        <v>8673.944398508296</v>
      </c>
      <c r="C214" s="2">
        <f>B214/Data!$B$16</f>
        <v>10.9</v>
      </c>
      <c r="D214">
        <f>(1+Data!$B$8/Data!$B$6)</f>
        <v>3</v>
      </c>
      <c r="E214">
        <f t="shared" si="2"/>
        <v>9.542425094393248</v>
      </c>
      <c r="F214">
        <v>0</v>
      </c>
      <c r="G214">
        <f>D214*Data!$B$10</f>
        <v>3</v>
      </c>
    </row>
    <row r="215" spans="1:7" ht="12.75">
      <c r="A215">
        <v>192</v>
      </c>
      <c r="B215" s="3">
        <f>IF(10*Data!$B$15&lt;Data!$B$16,(A216-160)*9*Data!$B$16/40+Data!$B$16,(A215-100)*(10*Data!$B$16-10*Data!$B$15)/100)+10*Data!$B$15</f>
        <v>8594.36692696235</v>
      </c>
      <c r="C215" s="2">
        <f>B215/Data!$B$16</f>
        <v>10.8</v>
      </c>
      <c r="D215">
        <f>(1+Data!$B$8/Data!$B$6)</f>
        <v>3</v>
      </c>
      <c r="E215">
        <f t="shared" si="2"/>
        <v>9.542425094393248</v>
      </c>
      <c r="F215">
        <v>0</v>
      </c>
      <c r="G215">
        <f>D215*Data!$B$10</f>
        <v>3</v>
      </c>
    </row>
    <row r="216" spans="1:7" ht="12.75">
      <c r="A216">
        <v>193</v>
      </c>
      <c r="B216" s="3">
        <f>IF(10*Data!$B$15&lt;Data!$B$16,(A217-160)*9*Data!$B$16/40+Data!$B$16,(A216-100)*(10*Data!$B$16-10*Data!$B$15)/100)+10*Data!$B$15</f>
        <v>8514.789455416401</v>
      </c>
      <c r="C216" s="2">
        <f>B216/Data!$B$16</f>
        <v>10.700000000000001</v>
      </c>
      <c r="D216">
        <f>(1+Data!$B$8/Data!$B$6)</f>
        <v>3</v>
      </c>
      <c r="E216">
        <f aca="true" t="shared" si="3" ref="E216:E223">20*LOG10(ABS(D216))</f>
        <v>9.542425094393248</v>
      </c>
      <c r="F216">
        <v>0</v>
      </c>
      <c r="G216">
        <f>D216*Data!$B$10</f>
        <v>3</v>
      </c>
    </row>
    <row r="217" spans="1:7" ht="12.75">
      <c r="A217">
        <v>194</v>
      </c>
      <c r="B217" s="3">
        <f>IF(10*Data!$B$15&lt;Data!$B$16,(A218-160)*9*Data!$B$16/40+Data!$B$16,(A217-100)*(10*Data!$B$16-10*Data!$B$15)/100)+10*Data!$B$15</f>
        <v>8435.211983870453</v>
      </c>
      <c r="C217" s="2">
        <f>B217/Data!$B$16</f>
        <v>10.6</v>
      </c>
      <c r="D217">
        <f>(1+Data!$B$8/Data!$B$6)</f>
        <v>3</v>
      </c>
      <c r="E217">
        <f t="shared" si="3"/>
        <v>9.542425094393248</v>
      </c>
      <c r="F217">
        <v>0</v>
      </c>
      <c r="G217">
        <f>D217*Data!$B$10</f>
        <v>3</v>
      </c>
    </row>
    <row r="218" spans="1:7" ht="12.75">
      <c r="A218">
        <v>195</v>
      </c>
      <c r="B218" s="3">
        <f>IF(10*Data!$B$15&lt;Data!$B$16,(A219-160)*9*Data!$B$16/40+Data!$B$16,(A218-100)*(10*Data!$B$16-10*Data!$B$15)/100)+10*Data!$B$15</f>
        <v>8355.634512324505</v>
      </c>
      <c r="C218" s="2">
        <f>B218/Data!$B$16</f>
        <v>10.499999999999998</v>
      </c>
      <c r="D218">
        <f>(1+Data!$B$8/Data!$B$6)</f>
        <v>3</v>
      </c>
      <c r="E218">
        <f t="shared" si="3"/>
        <v>9.542425094393248</v>
      </c>
      <c r="F218">
        <v>0</v>
      </c>
      <c r="G218">
        <f>D218*Data!$B$10</f>
        <v>3</v>
      </c>
    </row>
    <row r="219" spans="1:7" ht="12.75">
      <c r="A219">
        <v>196</v>
      </c>
      <c r="B219" s="3">
        <f>IF(10*Data!$B$15&lt;Data!$B$16,(A220-160)*9*Data!$B$16/40+Data!$B$16,(A219-100)*(10*Data!$B$16-10*Data!$B$15)/100)+10*Data!$B$15</f>
        <v>8276.057040778558</v>
      </c>
      <c r="C219" s="2">
        <f>B219/Data!$B$16</f>
        <v>10.4</v>
      </c>
      <c r="D219">
        <f>(1+Data!$B$8/Data!$B$6)</f>
        <v>3</v>
      </c>
      <c r="E219">
        <f t="shared" si="3"/>
        <v>9.542425094393248</v>
      </c>
      <c r="F219">
        <v>0</v>
      </c>
      <c r="G219">
        <f>D219*Data!$B$10</f>
        <v>3</v>
      </c>
    </row>
    <row r="220" spans="1:7" ht="12.75">
      <c r="A220">
        <v>197</v>
      </c>
      <c r="B220" s="3">
        <f>IF(10*Data!$B$15&lt;Data!$B$16,(A221-160)*9*Data!$B$16/40+Data!$B$16,(A220-100)*(10*Data!$B$16-10*Data!$B$15)/100)+10*Data!$B$15</f>
        <v>8196.479569232612</v>
      </c>
      <c r="C220" s="2">
        <f>B220/Data!$B$16</f>
        <v>10.3</v>
      </c>
      <c r="D220">
        <f>(1+Data!$B$8/Data!$B$6)</f>
        <v>3</v>
      </c>
      <c r="E220">
        <f t="shared" si="3"/>
        <v>9.542425094393248</v>
      </c>
      <c r="F220">
        <v>0</v>
      </c>
      <c r="G220">
        <f>D220*Data!$B$10</f>
        <v>3</v>
      </c>
    </row>
    <row r="221" spans="1:7" ht="12.75">
      <c r="A221">
        <v>198</v>
      </c>
      <c r="B221" s="3">
        <f>IF(10*Data!$B$15&lt;Data!$B$16,(A222-160)*9*Data!$B$16/40+Data!$B$16,(A221-100)*(10*Data!$B$16-10*Data!$B$15)/100)+10*Data!$B$15</f>
        <v>8116.902097686663</v>
      </c>
      <c r="C221" s="2">
        <f>B221/Data!$B$16</f>
        <v>10.200000000000001</v>
      </c>
      <c r="D221">
        <f>(1+Data!$B$8/Data!$B$6)</f>
        <v>3</v>
      </c>
      <c r="E221">
        <f t="shared" si="3"/>
        <v>9.542425094393248</v>
      </c>
      <c r="F221">
        <v>0</v>
      </c>
      <c r="G221">
        <f>D221*Data!$B$10</f>
        <v>3</v>
      </c>
    </row>
    <row r="222" spans="1:7" ht="12.75">
      <c r="A222">
        <v>199</v>
      </c>
      <c r="B222" s="3">
        <f>IF(10*Data!$B$15&lt;Data!$B$16,(A223-160)*9*Data!$B$16/40+Data!$B$16,(A222-100)*(10*Data!$B$16-10*Data!$B$15)/100)+10*Data!$B$15</f>
        <v>8037.324626140716</v>
      </c>
      <c r="C222" s="2">
        <f>B222/Data!$B$16</f>
        <v>10.100000000000001</v>
      </c>
      <c r="D222">
        <f>(1+Data!$B$8/Data!$B$6)</f>
        <v>3</v>
      </c>
      <c r="E222">
        <f t="shared" si="3"/>
        <v>9.542425094393248</v>
      </c>
      <c r="F222">
        <v>0</v>
      </c>
      <c r="G222">
        <f>D222*Data!$B$10</f>
        <v>3</v>
      </c>
    </row>
    <row r="223" spans="1:7" ht="12.75">
      <c r="A223">
        <v>200</v>
      </c>
      <c r="B223" s="3">
        <f>IF(10*Data!$B$15&lt;Data!$B$16,(A224-160)*9*Data!$B$16/40+Data!$B$16,(A223-100)*(10*Data!$B$16-10*Data!$B$15)/100)+10*Data!$B$15</f>
        <v>7957.747154594768</v>
      </c>
      <c r="C223" s="2">
        <f>B223/Data!$B$16</f>
        <v>10.000000000000002</v>
      </c>
      <c r="D223">
        <f>(1+Data!$B$8/Data!$B$6)</f>
        <v>3</v>
      </c>
      <c r="E223">
        <f t="shared" si="3"/>
        <v>9.542425094393248</v>
      </c>
      <c r="F223">
        <v>0</v>
      </c>
      <c r="G223">
        <f>D223*Data!$B$10</f>
        <v>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2:G223"/>
  <sheetViews>
    <sheetView workbookViewId="0" topLeftCell="A1">
      <selection activeCell="A22" sqref="A22"/>
    </sheetView>
  </sheetViews>
  <sheetFormatPr defaultColWidth="9.140625" defaultRowHeight="12.75"/>
  <sheetData>
    <row r="22" spans="1:7" ht="15.75">
      <c r="A22" s="4"/>
      <c r="B22" s="1" t="s">
        <v>0</v>
      </c>
      <c r="C22" s="1" t="s">
        <v>12</v>
      </c>
      <c r="D22" s="1" t="s">
        <v>13</v>
      </c>
      <c r="E22" s="1" t="s">
        <v>10</v>
      </c>
      <c r="F22" s="5" t="s">
        <v>14</v>
      </c>
      <c r="G22" s="1" t="s">
        <v>11</v>
      </c>
    </row>
    <row r="23" spans="1:3" ht="12.75">
      <c r="A23" s="2"/>
      <c r="B23" s="2"/>
      <c r="C23" s="2"/>
    </row>
    <row r="24" spans="1:7" ht="12.75">
      <c r="A24">
        <v>1</v>
      </c>
      <c r="B24" s="3">
        <f>A24*Data!$B$15/50</f>
        <v>31.83098861837907</v>
      </c>
      <c r="C24" s="2">
        <f>B24/Data!$B$16</f>
        <v>0.04</v>
      </c>
      <c r="D24">
        <v>1</v>
      </c>
      <c r="E24">
        <f aca="true" t="shared" si="0" ref="E24:E87">20*LOG10(ABS(D24))</f>
        <v>0</v>
      </c>
      <c r="F24">
        <v>0</v>
      </c>
      <c r="G24">
        <f>D24*Data!$B$10</f>
        <v>1</v>
      </c>
    </row>
    <row r="25" spans="1:7" ht="12.75">
      <c r="A25">
        <v>2</v>
      </c>
      <c r="B25" s="3">
        <f>A25*Data!$B$15/50</f>
        <v>63.66197723675814</v>
      </c>
      <c r="C25" s="2">
        <f>B25/Data!$B$16</f>
        <v>0.08</v>
      </c>
      <c r="D25">
        <v>1</v>
      </c>
      <c r="E25">
        <f t="shared" si="0"/>
        <v>0</v>
      </c>
      <c r="F25">
        <v>0</v>
      </c>
      <c r="G25">
        <f>D25*Data!$B$10</f>
        <v>1</v>
      </c>
    </row>
    <row r="26" spans="1:7" ht="12.75">
      <c r="A26">
        <v>3</v>
      </c>
      <c r="B26" s="3">
        <f>A26*Data!$B$15/50</f>
        <v>95.49296585513721</v>
      </c>
      <c r="C26" s="2">
        <f>B26/Data!$B$16</f>
        <v>0.12000000000000001</v>
      </c>
      <c r="D26">
        <v>1</v>
      </c>
      <c r="E26">
        <f t="shared" si="0"/>
        <v>0</v>
      </c>
      <c r="F26">
        <v>0</v>
      </c>
      <c r="G26">
        <f>D26*Data!$B$10</f>
        <v>1</v>
      </c>
    </row>
    <row r="27" spans="1:7" ht="12.75">
      <c r="A27">
        <v>4</v>
      </c>
      <c r="B27" s="3">
        <f>A27*Data!$B$15/50</f>
        <v>127.32395447351628</v>
      </c>
      <c r="C27" s="2">
        <f>B27/Data!$B$16</f>
        <v>0.16</v>
      </c>
      <c r="D27">
        <v>1</v>
      </c>
      <c r="E27">
        <f t="shared" si="0"/>
        <v>0</v>
      </c>
      <c r="F27">
        <v>0</v>
      </c>
      <c r="G27">
        <f>D27*Data!$B$10</f>
        <v>1</v>
      </c>
    </row>
    <row r="28" spans="1:7" ht="12.75">
      <c r="A28">
        <v>5</v>
      </c>
      <c r="B28" s="3">
        <f>A28*Data!$B$15/50</f>
        <v>159.15494309189535</v>
      </c>
      <c r="C28" s="2">
        <f>B28/Data!$B$16</f>
        <v>0.2</v>
      </c>
      <c r="D28">
        <v>1</v>
      </c>
      <c r="E28">
        <f t="shared" si="0"/>
        <v>0</v>
      </c>
      <c r="F28">
        <v>0</v>
      </c>
      <c r="G28">
        <f>D28*Data!$B$10</f>
        <v>1</v>
      </c>
    </row>
    <row r="29" spans="1:7" ht="12.75">
      <c r="A29">
        <v>6</v>
      </c>
      <c r="B29" s="3">
        <f>A29*Data!$B$15/50</f>
        <v>190.98593171027443</v>
      </c>
      <c r="C29" s="2">
        <f>B29/Data!$B$16</f>
        <v>0.24000000000000002</v>
      </c>
      <c r="D29">
        <v>1</v>
      </c>
      <c r="E29">
        <f t="shared" si="0"/>
        <v>0</v>
      </c>
      <c r="F29">
        <v>0</v>
      </c>
      <c r="G29">
        <f>D29*Data!$B$10</f>
        <v>1</v>
      </c>
    </row>
    <row r="30" spans="1:7" ht="12.75">
      <c r="A30">
        <v>7</v>
      </c>
      <c r="B30" s="3">
        <f>A30*Data!$B$15/50</f>
        <v>222.8169203286535</v>
      </c>
      <c r="C30" s="2">
        <f>B30/Data!$B$16</f>
        <v>0.28</v>
      </c>
      <c r="D30">
        <v>1</v>
      </c>
      <c r="E30">
        <f t="shared" si="0"/>
        <v>0</v>
      </c>
      <c r="F30">
        <v>0</v>
      </c>
      <c r="G30">
        <f>D30*Data!$B$10</f>
        <v>1</v>
      </c>
    </row>
    <row r="31" spans="1:7" ht="12.75">
      <c r="A31">
        <v>8</v>
      </c>
      <c r="B31" s="3">
        <f>A31*Data!$B$15/50</f>
        <v>254.64790894703256</v>
      </c>
      <c r="C31" s="2">
        <f>B31/Data!$B$16</f>
        <v>0.32</v>
      </c>
      <c r="D31">
        <v>1</v>
      </c>
      <c r="E31">
        <f t="shared" si="0"/>
        <v>0</v>
      </c>
      <c r="F31">
        <v>0</v>
      </c>
      <c r="G31">
        <f>D31*Data!$B$10</f>
        <v>1</v>
      </c>
    </row>
    <row r="32" spans="1:7" ht="12.75">
      <c r="A32">
        <v>9</v>
      </c>
      <c r="B32" s="3">
        <f>A32*Data!$B$15/50</f>
        <v>286.4788975654116</v>
      </c>
      <c r="C32" s="2">
        <f>B32/Data!$B$16</f>
        <v>0.36</v>
      </c>
      <c r="D32">
        <v>1</v>
      </c>
      <c r="E32">
        <f t="shared" si="0"/>
        <v>0</v>
      </c>
      <c r="F32">
        <v>0</v>
      </c>
      <c r="G32">
        <f>D32*Data!$B$10</f>
        <v>1</v>
      </c>
    </row>
    <row r="33" spans="1:7" ht="12.75">
      <c r="A33">
        <v>10</v>
      </c>
      <c r="B33" s="3">
        <f>A33*Data!$B$15/50</f>
        <v>318.3098861837907</v>
      </c>
      <c r="C33" s="2">
        <f>B33/Data!$B$16</f>
        <v>0.4</v>
      </c>
      <c r="D33">
        <v>1</v>
      </c>
      <c r="E33">
        <f t="shared" si="0"/>
        <v>0</v>
      </c>
      <c r="F33">
        <v>0</v>
      </c>
      <c r="G33">
        <f>D33*Data!$B$10</f>
        <v>1</v>
      </c>
    </row>
    <row r="34" spans="1:7" ht="12.75">
      <c r="A34">
        <v>11</v>
      </c>
      <c r="B34" s="3">
        <f>A34*Data!$B$15/50</f>
        <v>350.1408748021698</v>
      </c>
      <c r="C34" s="2">
        <f>B34/Data!$B$16</f>
        <v>0.44</v>
      </c>
      <c r="D34">
        <v>1</v>
      </c>
      <c r="E34">
        <f t="shared" si="0"/>
        <v>0</v>
      </c>
      <c r="F34">
        <v>0</v>
      </c>
      <c r="G34">
        <f>D34*Data!$B$10</f>
        <v>1</v>
      </c>
    </row>
    <row r="35" spans="1:7" ht="12.75">
      <c r="A35">
        <v>12</v>
      </c>
      <c r="B35" s="3">
        <f>A35*Data!$B$15/50</f>
        <v>381.97186342054886</v>
      </c>
      <c r="C35" s="2">
        <f>B35/Data!$B$16</f>
        <v>0.48000000000000004</v>
      </c>
      <c r="D35">
        <v>1</v>
      </c>
      <c r="E35">
        <f t="shared" si="0"/>
        <v>0</v>
      </c>
      <c r="F35">
        <v>0</v>
      </c>
      <c r="G35">
        <f>D35*Data!$B$10</f>
        <v>1</v>
      </c>
    </row>
    <row r="36" spans="1:7" ht="12.75">
      <c r="A36">
        <v>13</v>
      </c>
      <c r="B36" s="3">
        <f>A36*Data!$B$15/50</f>
        <v>413.8028520389279</v>
      </c>
      <c r="C36" s="2">
        <f>B36/Data!$B$16</f>
        <v>0.52</v>
      </c>
      <c r="D36">
        <v>1</v>
      </c>
      <c r="E36">
        <f t="shared" si="0"/>
        <v>0</v>
      </c>
      <c r="F36">
        <v>0</v>
      </c>
      <c r="G36">
        <f>D36*Data!$B$10</f>
        <v>1</v>
      </c>
    </row>
    <row r="37" spans="1:7" ht="12.75">
      <c r="A37">
        <v>14</v>
      </c>
      <c r="B37" s="3">
        <f>A37*Data!$B$15/50</f>
        <v>445.633840657307</v>
      </c>
      <c r="C37" s="2">
        <f>B37/Data!$B$16</f>
        <v>0.56</v>
      </c>
      <c r="D37">
        <v>1</v>
      </c>
      <c r="E37">
        <f t="shared" si="0"/>
        <v>0</v>
      </c>
      <c r="F37">
        <v>0</v>
      </c>
      <c r="G37">
        <f>D37*Data!$B$10</f>
        <v>1</v>
      </c>
    </row>
    <row r="38" spans="1:7" ht="12.75">
      <c r="A38">
        <v>15</v>
      </c>
      <c r="B38" s="3">
        <f>A38*Data!$B$15/50</f>
        <v>477.46482927568604</v>
      </c>
      <c r="C38" s="2">
        <f>B38/Data!$B$16</f>
        <v>0.6</v>
      </c>
      <c r="D38">
        <v>1</v>
      </c>
      <c r="E38">
        <f t="shared" si="0"/>
        <v>0</v>
      </c>
      <c r="F38">
        <v>0</v>
      </c>
      <c r="G38">
        <f>D38*Data!$B$10</f>
        <v>1</v>
      </c>
    </row>
    <row r="39" spans="1:7" ht="12.75">
      <c r="A39">
        <v>16</v>
      </c>
      <c r="B39" s="3">
        <f>A39*Data!$B$15/50</f>
        <v>509.2958178940651</v>
      </c>
      <c r="C39" s="2">
        <f>B39/Data!$B$16</f>
        <v>0.64</v>
      </c>
      <c r="D39">
        <v>1</v>
      </c>
      <c r="E39">
        <f t="shared" si="0"/>
        <v>0</v>
      </c>
      <c r="F39">
        <v>0</v>
      </c>
      <c r="G39">
        <f>D39*Data!$B$10</f>
        <v>1</v>
      </c>
    </row>
    <row r="40" spans="1:7" ht="12.75">
      <c r="A40">
        <v>17</v>
      </c>
      <c r="B40" s="3">
        <f>A40*Data!$B$15/50</f>
        <v>541.1268065124442</v>
      </c>
      <c r="C40" s="2">
        <f>B40/Data!$B$16</f>
        <v>0.68</v>
      </c>
      <c r="D40">
        <v>1</v>
      </c>
      <c r="E40">
        <f t="shared" si="0"/>
        <v>0</v>
      </c>
      <c r="F40">
        <v>0</v>
      </c>
      <c r="G40">
        <f>D40*Data!$B$10</f>
        <v>1</v>
      </c>
    </row>
    <row r="41" spans="1:7" ht="12.75">
      <c r="A41">
        <v>18</v>
      </c>
      <c r="B41" s="3">
        <f>A41*Data!$B$15/50</f>
        <v>572.9577951308232</v>
      </c>
      <c r="C41" s="2">
        <f>B41/Data!$B$16</f>
        <v>0.72</v>
      </c>
      <c r="D41">
        <v>1</v>
      </c>
      <c r="E41">
        <f t="shared" si="0"/>
        <v>0</v>
      </c>
      <c r="F41">
        <v>0</v>
      </c>
      <c r="G41">
        <f>D41*Data!$B$10</f>
        <v>1</v>
      </c>
    </row>
    <row r="42" spans="1:7" ht="12.75">
      <c r="A42">
        <v>19</v>
      </c>
      <c r="B42" s="3">
        <f>A42*Data!$B$15/50</f>
        <v>604.7887837492024</v>
      </c>
      <c r="C42" s="2">
        <f>B42/Data!$B$16</f>
        <v>0.76</v>
      </c>
      <c r="D42">
        <v>1</v>
      </c>
      <c r="E42">
        <f t="shared" si="0"/>
        <v>0</v>
      </c>
      <c r="F42">
        <v>0</v>
      </c>
      <c r="G42">
        <f>D42*Data!$B$10</f>
        <v>1</v>
      </c>
    </row>
    <row r="43" spans="1:7" ht="12.75">
      <c r="A43">
        <v>20</v>
      </c>
      <c r="B43" s="3">
        <f>A43*Data!$B$15/50</f>
        <v>636.6197723675814</v>
      </c>
      <c r="C43" s="2">
        <f>B43/Data!$B$16</f>
        <v>0.8</v>
      </c>
      <c r="D43">
        <v>1</v>
      </c>
      <c r="E43">
        <f t="shared" si="0"/>
        <v>0</v>
      </c>
      <c r="F43">
        <v>0</v>
      </c>
      <c r="G43">
        <f>D43*Data!$B$10</f>
        <v>1</v>
      </c>
    </row>
    <row r="44" spans="1:7" ht="12.75">
      <c r="A44">
        <v>21</v>
      </c>
      <c r="B44" s="3">
        <f>A44*Data!$B$15/50</f>
        <v>668.4507609859605</v>
      </c>
      <c r="C44" s="2">
        <f>B44/Data!$B$16</f>
        <v>0.8400000000000001</v>
      </c>
      <c r="D44">
        <v>1</v>
      </c>
      <c r="E44">
        <f t="shared" si="0"/>
        <v>0</v>
      </c>
      <c r="F44">
        <v>0</v>
      </c>
      <c r="G44">
        <f>D44*Data!$B$10</f>
        <v>1</v>
      </c>
    </row>
    <row r="45" spans="1:7" ht="12.75">
      <c r="A45">
        <v>22</v>
      </c>
      <c r="B45" s="3">
        <f>A45*Data!$B$15/50</f>
        <v>700.2817496043396</v>
      </c>
      <c r="C45" s="2">
        <f>B45/Data!$B$16</f>
        <v>0.88</v>
      </c>
      <c r="D45">
        <v>1</v>
      </c>
      <c r="E45">
        <f t="shared" si="0"/>
        <v>0</v>
      </c>
      <c r="F45">
        <v>0</v>
      </c>
      <c r="G45">
        <f>D45*Data!$B$10</f>
        <v>1</v>
      </c>
    </row>
    <row r="46" spans="1:7" ht="12.75">
      <c r="A46">
        <v>23</v>
      </c>
      <c r="B46" s="3">
        <f>A46*Data!$B$15/50</f>
        <v>732.1127382227186</v>
      </c>
      <c r="C46" s="2">
        <f>B46/Data!$B$16</f>
        <v>0.9199999999999999</v>
      </c>
      <c r="D46">
        <v>1</v>
      </c>
      <c r="E46">
        <f t="shared" si="0"/>
        <v>0</v>
      </c>
      <c r="F46">
        <v>0</v>
      </c>
      <c r="G46">
        <f>D46*Data!$B$10</f>
        <v>1</v>
      </c>
    </row>
    <row r="47" spans="1:7" ht="12.75">
      <c r="A47">
        <v>24</v>
      </c>
      <c r="B47" s="3">
        <f>A47*Data!$B$15/50</f>
        <v>763.9437268410977</v>
      </c>
      <c r="C47" s="2">
        <f>B47/Data!$B$16</f>
        <v>0.9600000000000001</v>
      </c>
      <c r="D47">
        <v>1</v>
      </c>
      <c r="E47">
        <f t="shared" si="0"/>
        <v>0</v>
      </c>
      <c r="F47">
        <v>0</v>
      </c>
      <c r="G47">
        <f>D47*Data!$B$10</f>
        <v>1</v>
      </c>
    </row>
    <row r="48" spans="1:7" ht="12.75">
      <c r="A48">
        <v>25</v>
      </c>
      <c r="B48" s="3">
        <f>A48*Data!$B$15/50</f>
        <v>795.7747154594767</v>
      </c>
      <c r="C48" s="2">
        <f>B48/Data!$B$16</f>
        <v>1</v>
      </c>
      <c r="D48">
        <v>1</v>
      </c>
      <c r="E48">
        <f t="shared" si="0"/>
        <v>0</v>
      </c>
      <c r="F48">
        <v>0</v>
      </c>
      <c r="G48">
        <f>D48*Data!$B$10</f>
        <v>1</v>
      </c>
    </row>
    <row r="49" spans="1:7" ht="12.75">
      <c r="A49">
        <v>26</v>
      </c>
      <c r="B49" s="3">
        <f>A49*Data!$B$15/50</f>
        <v>827.6057040778558</v>
      </c>
      <c r="C49" s="2">
        <f>B49/Data!$B$16</f>
        <v>1.04</v>
      </c>
      <c r="D49">
        <v>1</v>
      </c>
      <c r="E49">
        <f t="shared" si="0"/>
        <v>0</v>
      </c>
      <c r="F49">
        <v>0</v>
      </c>
      <c r="G49">
        <f>D49*Data!$B$10</f>
        <v>1</v>
      </c>
    </row>
    <row r="50" spans="1:7" ht="12.75">
      <c r="A50">
        <v>27</v>
      </c>
      <c r="B50" s="3">
        <f>A50*Data!$B$15/50</f>
        <v>859.4366926962348</v>
      </c>
      <c r="C50" s="2">
        <f>B50/Data!$B$16</f>
        <v>1.0799999999999998</v>
      </c>
      <c r="D50">
        <v>1</v>
      </c>
      <c r="E50">
        <f t="shared" si="0"/>
        <v>0</v>
      </c>
      <c r="F50">
        <v>0</v>
      </c>
      <c r="G50">
        <f>D50*Data!$B$10</f>
        <v>1</v>
      </c>
    </row>
    <row r="51" spans="1:7" ht="12.75">
      <c r="A51">
        <v>28</v>
      </c>
      <c r="B51" s="3">
        <f>A51*Data!$B$15/50</f>
        <v>891.267681314614</v>
      </c>
      <c r="C51" s="2">
        <f>B51/Data!$B$16</f>
        <v>1.12</v>
      </c>
      <c r="D51">
        <v>1</v>
      </c>
      <c r="E51">
        <f t="shared" si="0"/>
        <v>0</v>
      </c>
      <c r="F51">
        <v>0</v>
      </c>
      <c r="G51">
        <f>D51*Data!$B$10</f>
        <v>1</v>
      </c>
    </row>
    <row r="52" spans="1:7" ht="12.75">
      <c r="A52">
        <v>29</v>
      </c>
      <c r="B52" s="3">
        <f>A52*Data!$B$15/50</f>
        <v>923.0986699329931</v>
      </c>
      <c r="C52" s="2">
        <f>B52/Data!$B$16</f>
        <v>1.1600000000000001</v>
      </c>
      <c r="D52">
        <v>1</v>
      </c>
      <c r="E52">
        <f t="shared" si="0"/>
        <v>0</v>
      </c>
      <c r="F52">
        <v>0</v>
      </c>
      <c r="G52">
        <f>D52*Data!$B$10</f>
        <v>1</v>
      </c>
    </row>
    <row r="53" spans="1:7" ht="12.75">
      <c r="A53">
        <v>30</v>
      </c>
      <c r="B53" s="3">
        <f>A53*Data!$B$15/50</f>
        <v>954.9296585513721</v>
      </c>
      <c r="C53" s="2">
        <f>B53/Data!$B$16</f>
        <v>1.2</v>
      </c>
      <c r="D53">
        <v>1</v>
      </c>
      <c r="E53">
        <f t="shared" si="0"/>
        <v>0</v>
      </c>
      <c r="F53">
        <v>0</v>
      </c>
      <c r="G53">
        <f>D53*Data!$B$10</f>
        <v>1</v>
      </c>
    </row>
    <row r="54" spans="1:7" ht="12.75">
      <c r="A54">
        <v>31</v>
      </c>
      <c r="B54" s="3">
        <f>A54*Data!$B$15/50</f>
        <v>986.7606471697512</v>
      </c>
      <c r="C54" s="2">
        <f>B54/Data!$B$16</f>
        <v>1.24</v>
      </c>
      <c r="D54">
        <v>1</v>
      </c>
      <c r="E54">
        <f t="shared" si="0"/>
        <v>0</v>
      </c>
      <c r="F54">
        <v>0</v>
      </c>
      <c r="G54">
        <f>D54*Data!$B$10</f>
        <v>1</v>
      </c>
    </row>
    <row r="55" spans="1:7" ht="12.75">
      <c r="A55">
        <v>32</v>
      </c>
      <c r="B55" s="3">
        <f>A55*Data!$B$15/50</f>
        <v>1018.5916357881302</v>
      </c>
      <c r="C55" s="2">
        <f>B55/Data!$B$16</f>
        <v>1.28</v>
      </c>
      <c r="D55">
        <v>1</v>
      </c>
      <c r="E55">
        <f t="shared" si="0"/>
        <v>0</v>
      </c>
      <c r="F55">
        <v>0</v>
      </c>
      <c r="G55">
        <f>D55*Data!$B$10</f>
        <v>1</v>
      </c>
    </row>
    <row r="56" spans="1:7" ht="12.75">
      <c r="A56">
        <v>33</v>
      </c>
      <c r="B56" s="3">
        <f>A56*Data!$B$15/50</f>
        <v>1050.4226244065094</v>
      </c>
      <c r="C56" s="2">
        <f>B56/Data!$B$16</f>
        <v>1.32</v>
      </c>
      <c r="D56">
        <v>1</v>
      </c>
      <c r="E56">
        <f t="shared" si="0"/>
        <v>0</v>
      </c>
      <c r="F56">
        <v>0</v>
      </c>
      <c r="G56">
        <f>D56*Data!$B$10</f>
        <v>1</v>
      </c>
    </row>
    <row r="57" spans="1:7" ht="12.75">
      <c r="A57">
        <v>34</v>
      </c>
      <c r="B57" s="3">
        <f>A57*Data!$B$15/50</f>
        <v>1082.2536130248884</v>
      </c>
      <c r="C57" s="2">
        <f>B57/Data!$B$16</f>
        <v>1.36</v>
      </c>
      <c r="D57">
        <v>1</v>
      </c>
      <c r="E57">
        <f t="shared" si="0"/>
        <v>0</v>
      </c>
      <c r="F57">
        <v>0</v>
      </c>
      <c r="G57">
        <f>D57*Data!$B$10</f>
        <v>1</v>
      </c>
    </row>
    <row r="58" spans="1:7" ht="12.75">
      <c r="A58">
        <v>35</v>
      </c>
      <c r="B58" s="3">
        <f>A58*Data!$B$15/50</f>
        <v>1114.0846016432674</v>
      </c>
      <c r="C58" s="2">
        <f>B58/Data!$B$16</f>
        <v>1.4</v>
      </c>
      <c r="D58">
        <v>1</v>
      </c>
      <c r="E58">
        <f t="shared" si="0"/>
        <v>0</v>
      </c>
      <c r="F58">
        <v>0</v>
      </c>
      <c r="G58">
        <f>D58*Data!$B$10</f>
        <v>1</v>
      </c>
    </row>
    <row r="59" spans="1:7" ht="12.75">
      <c r="A59">
        <v>36</v>
      </c>
      <c r="B59" s="3">
        <f>A59*Data!$B$15/50</f>
        <v>1145.9155902616465</v>
      </c>
      <c r="C59" s="2">
        <f>B59/Data!$B$16</f>
        <v>1.44</v>
      </c>
      <c r="D59">
        <v>1</v>
      </c>
      <c r="E59">
        <f t="shared" si="0"/>
        <v>0</v>
      </c>
      <c r="F59">
        <v>0</v>
      </c>
      <c r="G59">
        <f>D59*Data!$B$10</f>
        <v>1</v>
      </c>
    </row>
    <row r="60" spans="1:7" ht="12.75">
      <c r="A60">
        <v>37</v>
      </c>
      <c r="B60" s="3">
        <f>A60*Data!$B$15/50</f>
        <v>1177.7465788800257</v>
      </c>
      <c r="C60" s="2">
        <f>B60/Data!$B$16</f>
        <v>1.4800000000000002</v>
      </c>
      <c r="D60">
        <v>1</v>
      </c>
      <c r="E60">
        <f t="shared" si="0"/>
        <v>0</v>
      </c>
      <c r="F60">
        <v>0</v>
      </c>
      <c r="G60">
        <f>D60*Data!$B$10</f>
        <v>1</v>
      </c>
    </row>
    <row r="61" spans="1:7" ht="12.75">
      <c r="A61">
        <v>38</v>
      </c>
      <c r="B61" s="3">
        <f>A61*Data!$B$15/50</f>
        <v>1209.5775674984047</v>
      </c>
      <c r="C61" s="2">
        <f>B61/Data!$B$16</f>
        <v>1.52</v>
      </c>
      <c r="D61">
        <v>1</v>
      </c>
      <c r="E61">
        <f t="shared" si="0"/>
        <v>0</v>
      </c>
      <c r="F61">
        <v>0</v>
      </c>
      <c r="G61">
        <f>D61*Data!$B$10</f>
        <v>1</v>
      </c>
    </row>
    <row r="62" spans="1:7" ht="12.75">
      <c r="A62">
        <v>39</v>
      </c>
      <c r="B62" s="3">
        <f>A62*Data!$B$15/50</f>
        <v>1241.4085561167838</v>
      </c>
      <c r="C62" s="2">
        <f>B62/Data!$B$16</f>
        <v>1.56</v>
      </c>
      <c r="D62">
        <v>1</v>
      </c>
      <c r="E62">
        <f t="shared" si="0"/>
        <v>0</v>
      </c>
      <c r="F62">
        <v>0</v>
      </c>
      <c r="G62">
        <f>D62*Data!$B$10</f>
        <v>1</v>
      </c>
    </row>
    <row r="63" spans="1:7" ht="12.75">
      <c r="A63">
        <v>40</v>
      </c>
      <c r="B63" s="3">
        <f>A63*Data!$B$15/50</f>
        <v>1273.2395447351628</v>
      </c>
      <c r="C63" s="2">
        <f>B63/Data!$B$16</f>
        <v>1.6</v>
      </c>
      <c r="D63">
        <v>1</v>
      </c>
      <c r="E63">
        <f t="shared" si="0"/>
        <v>0</v>
      </c>
      <c r="F63">
        <v>0</v>
      </c>
      <c r="G63">
        <f>D63*Data!$B$10</f>
        <v>1</v>
      </c>
    </row>
    <row r="64" spans="1:7" ht="12.75">
      <c r="A64">
        <v>41</v>
      </c>
      <c r="B64" s="3">
        <f>A64*Data!$B$15/50</f>
        <v>1305.0705333535418</v>
      </c>
      <c r="C64" s="2">
        <f>B64/Data!$B$16</f>
        <v>1.64</v>
      </c>
      <c r="D64">
        <v>1</v>
      </c>
      <c r="E64">
        <f t="shared" si="0"/>
        <v>0</v>
      </c>
      <c r="F64">
        <v>0</v>
      </c>
      <c r="G64">
        <f>D64*Data!$B$10</f>
        <v>1</v>
      </c>
    </row>
    <row r="65" spans="1:7" ht="12.75">
      <c r="A65">
        <v>42</v>
      </c>
      <c r="B65" s="3">
        <f>A65*Data!$B$15/50</f>
        <v>1336.901521971921</v>
      </c>
      <c r="C65" s="2">
        <f>B65/Data!$B$16</f>
        <v>1.6800000000000002</v>
      </c>
      <c r="D65">
        <v>1</v>
      </c>
      <c r="E65">
        <f t="shared" si="0"/>
        <v>0</v>
      </c>
      <c r="F65">
        <v>0</v>
      </c>
      <c r="G65">
        <f>D65*Data!$B$10</f>
        <v>1</v>
      </c>
    </row>
    <row r="66" spans="1:7" ht="12.75">
      <c r="A66">
        <v>43</v>
      </c>
      <c r="B66" s="3">
        <f>A66*Data!$B$15/50</f>
        <v>1368.7325105903</v>
      </c>
      <c r="C66" s="2">
        <f>B66/Data!$B$16</f>
        <v>1.7200000000000002</v>
      </c>
      <c r="D66">
        <v>1</v>
      </c>
      <c r="E66">
        <f t="shared" si="0"/>
        <v>0</v>
      </c>
      <c r="F66">
        <v>0</v>
      </c>
      <c r="G66">
        <f>D66*Data!$B$10</f>
        <v>1</v>
      </c>
    </row>
    <row r="67" spans="1:7" ht="12.75">
      <c r="A67">
        <v>44</v>
      </c>
      <c r="B67" s="3">
        <f>A67*Data!$B$15/50</f>
        <v>1400.563499208679</v>
      </c>
      <c r="C67" s="2">
        <f>B67/Data!$B$16</f>
        <v>1.76</v>
      </c>
      <c r="D67">
        <v>1</v>
      </c>
      <c r="E67">
        <f t="shared" si="0"/>
        <v>0</v>
      </c>
      <c r="F67">
        <v>0</v>
      </c>
      <c r="G67">
        <f>D67*Data!$B$10</f>
        <v>1</v>
      </c>
    </row>
    <row r="68" spans="1:7" ht="12.75">
      <c r="A68">
        <v>45</v>
      </c>
      <c r="B68" s="3">
        <f>A68*Data!$B$15/50</f>
        <v>1432.3944878270581</v>
      </c>
      <c r="C68" s="2">
        <f>B68/Data!$B$16</f>
        <v>1.8</v>
      </c>
      <c r="D68">
        <v>1</v>
      </c>
      <c r="E68">
        <f t="shared" si="0"/>
        <v>0</v>
      </c>
      <c r="F68">
        <v>0</v>
      </c>
      <c r="G68">
        <f>D68*Data!$B$10</f>
        <v>1</v>
      </c>
    </row>
    <row r="69" spans="1:7" ht="12.75">
      <c r="A69">
        <v>46</v>
      </c>
      <c r="B69" s="3">
        <f>A69*Data!$B$15/50</f>
        <v>1464.2254764454372</v>
      </c>
      <c r="C69" s="2">
        <f>B69/Data!$B$16</f>
        <v>1.8399999999999999</v>
      </c>
      <c r="D69">
        <v>1</v>
      </c>
      <c r="E69">
        <f t="shared" si="0"/>
        <v>0</v>
      </c>
      <c r="F69">
        <v>0</v>
      </c>
      <c r="G69">
        <f>D69*Data!$B$10</f>
        <v>1</v>
      </c>
    </row>
    <row r="70" spans="1:7" ht="12.75">
      <c r="A70">
        <v>47</v>
      </c>
      <c r="B70" s="3">
        <f>A70*Data!$B$15/50</f>
        <v>1496.0564650638162</v>
      </c>
      <c r="C70" s="2">
        <f>B70/Data!$B$16</f>
        <v>1.88</v>
      </c>
      <c r="D70">
        <v>1</v>
      </c>
      <c r="E70">
        <f t="shared" si="0"/>
        <v>0</v>
      </c>
      <c r="F70">
        <v>0</v>
      </c>
      <c r="G70">
        <f>D70*Data!$B$10</f>
        <v>1</v>
      </c>
    </row>
    <row r="71" spans="1:7" ht="12.75">
      <c r="A71">
        <v>48</v>
      </c>
      <c r="B71" s="3">
        <f>A71*Data!$B$15/50</f>
        <v>1527.8874536821954</v>
      </c>
      <c r="C71" s="2">
        <f>B71/Data!$B$16</f>
        <v>1.9200000000000002</v>
      </c>
      <c r="D71">
        <v>1</v>
      </c>
      <c r="E71">
        <f t="shared" si="0"/>
        <v>0</v>
      </c>
      <c r="F71">
        <v>0</v>
      </c>
      <c r="G71">
        <f>D71*Data!$B$10</f>
        <v>1</v>
      </c>
    </row>
    <row r="72" spans="1:7" ht="12.75">
      <c r="A72">
        <v>49</v>
      </c>
      <c r="B72" s="3">
        <f>A72*Data!$B$15/50</f>
        <v>1559.7184423005745</v>
      </c>
      <c r="C72" s="2">
        <f>B72/Data!$B$16</f>
        <v>1.96</v>
      </c>
      <c r="D72">
        <v>1</v>
      </c>
      <c r="E72">
        <f t="shared" si="0"/>
        <v>0</v>
      </c>
      <c r="F72">
        <v>0</v>
      </c>
      <c r="G72">
        <f>D72*Data!$B$10</f>
        <v>1</v>
      </c>
    </row>
    <row r="73" spans="1:7" ht="12.75">
      <c r="A73">
        <v>50</v>
      </c>
      <c r="B73" s="3">
        <f>A73*Data!$B$15/50</f>
        <v>1591.5494309189535</v>
      </c>
      <c r="C73" s="2">
        <f>B73/Data!$B$16</f>
        <v>2</v>
      </c>
      <c r="D73">
        <v>1</v>
      </c>
      <c r="E73">
        <f t="shared" si="0"/>
        <v>0</v>
      </c>
      <c r="F73">
        <v>0</v>
      </c>
      <c r="G73">
        <f>D73*Data!$B$10</f>
        <v>1</v>
      </c>
    </row>
    <row r="74" spans="1:7" ht="12.75">
      <c r="A74">
        <v>51</v>
      </c>
      <c r="B74" s="3">
        <f>(A74-50)*9*Data!$B$15/50+Data!$B$15</f>
        <v>1878.0283284843651</v>
      </c>
      <c r="C74" s="2">
        <f>B74/Data!$B$16</f>
        <v>2.36</v>
      </c>
      <c r="D74">
        <v>1</v>
      </c>
      <c r="E74">
        <f t="shared" si="0"/>
        <v>0</v>
      </c>
      <c r="F74">
        <v>0</v>
      </c>
      <c r="G74">
        <f>D74*Data!$B$10</f>
        <v>1</v>
      </c>
    </row>
    <row r="75" spans="1:7" ht="12.75">
      <c r="A75">
        <v>52</v>
      </c>
      <c r="B75" s="3">
        <f>(A75-50)*9*Data!$B$15/50+Data!$B$15</f>
        <v>2164.507226049777</v>
      </c>
      <c r="C75" s="2">
        <f>B75/Data!$B$16</f>
        <v>2.72</v>
      </c>
      <c r="D75">
        <v>1</v>
      </c>
      <c r="E75">
        <f t="shared" si="0"/>
        <v>0</v>
      </c>
      <c r="F75">
        <v>0</v>
      </c>
      <c r="G75">
        <f>D75*Data!$B$10</f>
        <v>1</v>
      </c>
    </row>
    <row r="76" spans="1:7" ht="12.75">
      <c r="A76">
        <v>53</v>
      </c>
      <c r="B76" s="3">
        <f>(A76-50)*9*Data!$B$15/50+Data!$B$15</f>
        <v>2450.9861236151883</v>
      </c>
      <c r="C76" s="2">
        <f>B76/Data!$B$16</f>
        <v>3.08</v>
      </c>
      <c r="D76">
        <v>1</v>
      </c>
      <c r="E76">
        <f t="shared" si="0"/>
        <v>0</v>
      </c>
      <c r="F76">
        <v>0</v>
      </c>
      <c r="G76">
        <f>D76*Data!$B$10</f>
        <v>1</v>
      </c>
    </row>
    <row r="77" spans="1:7" ht="12.75">
      <c r="A77">
        <v>54</v>
      </c>
      <c r="B77" s="3">
        <f>(A77-50)*9*Data!$B$15/50+Data!$B$15</f>
        <v>2737.4650211806</v>
      </c>
      <c r="C77" s="2">
        <f>B77/Data!$B$16</f>
        <v>3.4400000000000004</v>
      </c>
      <c r="D77">
        <v>1</v>
      </c>
      <c r="E77">
        <f t="shared" si="0"/>
        <v>0</v>
      </c>
      <c r="F77">
        <v>0</v>
      </c>
      <c r="G77">
        <f>D77*Data!$B$10</f>
        <v>1</v>
      </c>
    </row>
    <row r="78" spans="1:7" ht="12.75">
      <c r="A78">
        <v>55</v>
      </c>
      <c r="B78" s="3">
        <f>(A78-50)*9*Data!$B$15/50+Data!$B$15</f>
        <v>3023.9439187460116</v>
      </c>
      <c r="C78" s="2">
        <f>B78/Data!$B$16</f>
        <v>3.8</v>
      </c>
      <c r="D78">
        <v>1</v>
      </c>
      <c r="E78">
        <f t="shared" si="0"/>
        <v>0</v>
      </c>
      <c r="F78">
        <v>0</v>
      </c>
      <c r="G78">
        <f>D78*Data!$B$10</f>
        <v>1</v>
      </c>
    </row>
    <row r="79" spans="1:7" ht="12.75">
      <c r="A79">
        <v>56</v>
      </c>
      <c r="B79" s="3">
        <f>(A79-50)*9*Data!$B$15/50+Data!$B$15</f>
        <v>3310.422816311423</v>
      </c>
      <c r="C79" s="2">
        <f>B79/Data!$B$16</f>
        <v>4.16</v>
      </c>
      <c r="D79">
        <v>1</v>
      </c>
      <c r="E79">
        <f t="shared" si="0"/>
        <v>0</v>
      </c>
      <c r="F79">
        <v>0</v>
      </c>
      <c r="G79">
        <f>D79*Data!$B$10</f>
        <v>1</v>
      </c>
    </row>
    <row r="80" spans="1:7" ht="12.75">
      <c r="A80">
        <v>57</v>
      </c>
      <c r="B80" s="3">
        <f>(A80-50)*9*Data!$B$15/50+Data!$B$15</f>
        <v>3596.901713876835</v>
      </c>
      <c r="C80" s="2">
        <f>B80/Data!$B$16</f>
        <v>4.5200000000000005</v>
      </c>
      <c r="D80">
        <v>1</v>
      </c>
      <c r="E80">
        <f t="shared" si="0"/>
        <v>0</v>
      </c>
      <c r="F80">
        <v>0</v>
      </c>
      <c r="G80">
        <f>D80*Data!$B$10</f>
        <v>1</v>
      </c>
    </row>
    <row r="81" spans="1:7" ht="12.75">
      <c r="A81">
        <v>58</v>
      </c>
      <c r="B81" s="3">
        <f>(A81-50)*9*Data!$B$15/50+Data!$B$15</f>
        <v>3883.3806114422464</v>
      </c>
      <c r="C81" s="2">
        <f>B81/Data!$B$16</f>
        <v>4.88</v>
      </c>
      <c r="D81">
        <v>1</v>
      </c>
      <c r="E81">
        <f t="shared" si="0"/>
        <v>0</v>
      </c>
      <c r="F81">
        <v>0</v>
      </c>
      <c r="G81">
        <f>D81*Data!$B$10</f>
        <v>1</v>
      </c>
    </row>
    <row r="82" spans="1:7" ht="12.75">
      <c r="A82">
        <v>59</v>
      </c>
      <c r="B82" s="3">
        <f>(A82-50)*9*Data!$B$15/50+Data!$B$15</f>
        <v>4169.859509007658</v>
      </c>
      <c r="C82" s="2">
        <f>B82/Data!$B$16</f>
        <v>5.239999999999999</v>
      </c>
      <c r="D82">
        <v>1</v>
      </c>
      <c r="E82">
        <f t="shared" si="0"/>
        <v>0</v>
      </c>
      <c r="F82">
        <v>0</v>
      </c>
      <c r="G82">
        <f>D82*Data!$B$10</f>
        <v>1</v>
      </c>
    </row>
    <row r="83" spans="1:7" ht="12.75">
      <c r="A83">
        <v>60</v>
      </c>
      <c r="B83" s="3">
        <f>(A83-50)*9*Data!$B$15/50+Data!$B$15</f>
        <v>4456.33840657307</v>
      </c>
      <c r="C83" s="2">
        <f>B83/Data!$B$16</f>
        <v>5.6</v>
      </c>
      <c r="D83">
        <v>1</v>
      </c>
      <c r="E83">
        <f t="shared" si="0"/>
        <v>0</v>
      </c>
      <c r="F83">
        <v>0</v>
      </c>
      <c r="G83">
        <f>D83*Data!$B$10</f>
        <v>1</v>
      </c>
    </row>
    <row r="84" spans="1:7" ht="12.75">
      <c r="A84">
        <v>61</v>
      </c>
      <c r="B84" s="3">
        <f>(A84-50)*9*Data!$B$15/50+Data!$B$15</f>
        <v>4742.817304138482</v>
      </c>
      <c r="C84" s="2">
        <f>B84/Data!$B$16</f>
        <v>5.96</v>
      </c>
      <c r="D84">
        <v>1</v>
      </c>
      <c r="E84">
        <f t="shared" si="0"/>
        <v>0</v>
      </c>
      <c r="F84">
        <v>0</v>
      </c>
      <c r="G84">
        <f>D84*Data!$B$10</f>
        <v>1</v>
      </c>
    </row>
    <row r="85" spans="1:7" ht="12.75">
      <c r="A85">
        <v>62</v>
      </c>
      <c r="B85" s="3">
        <f>(A85-50)*9*Data!$B$15/50+Data!$B$15</f>
        <v>5029.296201703893</v>
      </c>
      <c r="C85" s="2">
        <f>B85/Data!$B$16</f>
        <v>6.319999999999999</v>
      </c>
      <c r="D85">
        <v>1</v>
      </c>
      <c r="E85">
        <f t="shared" si="0"/>
        <v>0</v>
      </c>
      <c r="F85">
        <v>0</v>
      </c>
      <c r="G85">
        <f>D85*Data!$B$10</f>
        <v>1</v>
      </c>
    </row>
    <row r="86" spans="1:7" ht="12.75">
      <c r="A86">
        <v>63</v>
      </c>
      <c r="B86" s="3">
        <f>(A86-50)*9*Data!$B$15/50+Data!$B$15</f>
        <v>5315.7750992693045</v>
      </c>
      <c r="C86" s="2">
        <f>B86/Data!$B$16</f>
        <v>6.68</v>
      </c>
      <c r="D86">
        <v>1</v>
      </c>
      <c r="E86">
        <f t="shared" si="0"/>
        <v>0</v>
      </c>
      <c r="F86">
        <v>0</v>
      </c>
      <c r="G86">
        <f>D86*Data!$B$10</f>
        <v>1</v>
      </c>
    </row>
    <row r="87" spans="1:7" ht="12.75">
      <c r="A87">
        <v>64</v>
      </c>
      <c r="B87" s="3">
        <f>(A87-50)*9*Data!$B$15/50+Data!$B$15</f>
        <v>5602.253996834716</v>
      </c>
      <c r="C87" s="2">
        <f>B87/Data!$B$16</f>
        <v>7.04</v>
      </c>
      <c r="D87">
        <v>1</v>
      </c>
      <c r="E87">
        <f t="shared" si="0"/>
        <v>0</v>
      </c>
      <c r="F87">
        <v>0</v>
      </c>
      <c r="G87">
        <f>D87*Data!$B$10</f>
        <v>1</v>
      </c>
    </row>
    <row r="88" spans="1:7" ht="12.75">
      <c r="A88">
        <v>65</v>
      </c>
      <c r="B88" s="3">
        <f>(A88-50)*9*Data!$B$15/50+Data!$B$15</f>
        <v>5888.732894400128</v>
      </c>
      <c r="C88" s="2">
        <f>B88/Data!$B$16</f>
        <v>7.4</v>
      </c>
      <c r="D88">
        <v>1</v>
      </c>
      <c r="E88">
        <f aca="true" t="shared" si="1" ref="E88:E151">20*LOG10(ABS(D88))</f>
        <v>0</v>
      </c>
      <c r="F88">
        <v>0</v>
      </c>
      <c r="G88">
        <f>D88*Data!$B$10</f>
        <v>1</v>
      </c>
    </row>
    <row r="89" spans="1:7" ht="12.75">
      <c r="A89">
        <v>66</v>
      </c>
      <c r="B89" s="3">
        <f>(A89-50)*9*Data!$B$15/50+Data!$B$15</f>
        <v>6175.211791965539</v>
      </c>
      <c r="C89" s="2">
        <f>B89/Data!$B$16</f>
        <v>7.76</v>
      </c>
      <c r="D89">
        <v>1</v>
      </c>
      <c r="E89">
        <f t="shared" si="1"/>
        <v>0</v>
      </c>
      <c r="F89">
        <v>0</v>
      </c>
      <c r="G89">
        <f>D89*Data!$B$10</f>
        <v>1</v>
      </c>
    </row>
    <row r="90" spans="1:7" ht="12.75">
      <c r="A90">
        <v>67</v>
      </c>
      <c r="B90" s="3">
        <f>(A90-50)*9*Data!$B$15/50+Data!$B$15</f>
        <v>6461.690689530951</v>
      </c>
      <c r="C90" s="2">
        <f>B90/Data!$B$16</f>
        <v>8.120000000000001</v>
      </c>
      <c r="D90">
        <v>1</v>
      </c>
      <c r="E90">
        <f t="shared" si="1"/>
        <v>0</v>
      </c>
      <c r="F90">
        <v>0</v>
      </c>
      <c r="G90">
        <f>D90*Data!$B$10</f>
        <v>1</v>
      </c>
    </row>
    <row r="91" spans="1:7" ht="12.75">
      <c r="A91">
        <v>68</v>
      </c>
      <c r="B91" s="3">
        <f>(A91-50)*9*Data!$B$15/50+Data!$B$15</f>
        <v>6748.169587096363</v>
      </c>
      <c r="C91" s="2">
        <f>B91/Data!$B$16</f>
        <v>8.48</v>
      </c>
      <c r="D91">
        <v>1</v>
      </c>
      <c r="E91">
        <f t="shared" si="1"/>
        <v>0</v>
      </c>
      <c r="F91">
        <v>0</v>
      </c>
      <c r="G91">
        <f>D91*Data!$B$10</f>
        <v>1</v>
      </c>
    </row>
    <row r="92" spans="1:7" ht="12.75">
      <c r="A92">
        <v>69</v>
      </c>
      <c r="B92" s="3">
        <f>(A92-50)*9*Data!$B$15/50+Data!$B$15</f>
        <v>7034.648484661774</v>
      </c>
      <c r="C92" s="2">
        <f>B92/Data!$B$16</f>
        <v>8.84</v>
      </c>
      <c r="D92">
        <v>1</v>
      </c>
      <c r="E92">
        <f t="shared" si="1"/>
        <v>0</v>
      </c>
      <c r="F92">
        <v>0</v>
      </c>
      <c r="G92">
        <f>D92*Data!$B$10</f>
        <v>1</v>
      </c>
    </row>
    <row r="93" spans="1:7" ht="12.75">
      <c r="A93">
        <v>70</v>
      </c>
      <c r="B93" s="3">
        <f>(A93-50)*9*Data!$B$15/50+Data!$B$15</f>
        <v>7321.127382227186</v>
      </c>
      <c r="C93" s="2">
        <f>B93/Data!$B$16</f>
        <v>9.2</v>
      </c>
      <c r="D93">
        <v>1</v>
      </c>
      <c r="E93">
        <f t="shared" si="1"/>
        <v>0</v>
      </c>
      <c r="F93">
        <v>0</v>
      </c>
      <c r="G93">
        <f>D93*Data!$B$10</f>
        <v>1</v>
      </c>
    </row>
    <row r="94" spans="1:7" ht="12.75">
      <c r="A94">
        <v>71</v>
      </c>
      <c r="B94" s="3">
        <f>(A94-50)*9*Data!$B$15/50+Data!$B$15</f>
        <v>7607.606279792597</v>
      </c>
      <c r="C94" s="2">
        <f>B94/Data!$B$16</f>
        <v>9.559999999999999</v>
      </c>
      <c r="D94">
        <v>1</v>
      </c>
      <c r="E94">
        <f t="shared" si="1"/>
        <v>0</v>
      </c>
      <c r="F94">
        <v>0</v>
      </c>
      <c r="G94">
        <f>D94*Data!$B$10</f>
        <v>1</v>
      </c>
    </row>
    <row r="95" spans="1:7" ht="12.75">
      <c r="A95">
        <v>72</v>
      </c>
      <c r="B95" s="3">
        <f>(A95-50)*9*Data!$B$15/50+Data!$B$15</f>
        <v>7894.08517735801</v>
      </c>
      <c r="C95" s="2">
        <f>B95/Data!$B$16</f>
        <v>9.92</v>
      </c>
      <c r="D95">
        <v>1</v>
      </c>
      <c r="E95">
        <f t="shared" si="1"/>
        <v>0</v>
      </c>
      <c r="F95">
        <v>0</v>
      </c>
      <c r="G95">
        <f>D95*Data!$B$10</f>
        <v>1</v>
      </c>
    </row>
    <row r="96" spans="1:7" ht="12.75">
      <c r="A96">
        <v>73</v>
      </c>
      <c r="B96" s="3">
        <f>(A96-50)*9*Data!$B$15/50+Data!$B$15</f>
        <v>8180.564074923421</v>
      </c>
      <c r="C96" s="2">
        <f>B96/Data!$B$16</f>
        <v>10.28</v>
      </c>
      <c r="D96">
        <v>1</v>
      </c>
      <c r="E96">
        <f t="shared" si="1"/>
        <v>0</v>
      </c>
      <c r="F96">
        <v>0</v>
      </c>
      <c r="G96">
        <f>D96*Data!$B$10</f>
        <v>1</v>
      </c>
    </row>
    <row r="97" spans="1:7" ht="12.75">
      <c r="A97">
        <v>74</v>
      </c>
      <c r="B97" s="3">
        <f>(A97-50)*9*Data!$B$15/50+Data!$B$15</f>
        <v>8467.04297248883</v>
      </c>
      <c r="C97" s="2">
        <f>B97/Data!$B$16</f>
        <v>10.639999999999999</v>
      </c>
      <c r="D97">
        <v>1</v>
      </c>
      <c r="E97">
        <f t="shared" si="1"/>
        <v>0</v>
      </c>
      <c r="F97">
        <v>0</v>
      </c>
      <c r="G97">
        <f>D97*Data!$B$10</f>
        <v>1</v>
      </c>
    </row>
    <row r="98" spans="1:7" ht="12.75">
      <c r="A98">
        <v>75</v>
      </c>
      <c r="B98" s="3">
        <f>(A98-50)*9*Data!$B$15/50+Data!$B$15</f>
        <v>8753.521870054245</v>
      </c>
      <c r="C98" s="2">
        <f>B98/Data!$B$16</f>
        <v>11</v>
      </c>
      <c r="D98">
        <v>1</v>
      </c>
      <c r="E98">
        <f t="shared" si="1"/>
        <v>0</v>
      </c>
      <c r="F98">
        <v>0</v>
      </c>
      <c r="G98">
        <f>D98*Data!$B$10</f>
        <v>1</v>
      </c>
    </row>
    <row r="99" spans="1:7" ht="12.75">
      <c r="A99">
        <v>76</v>
      </c>
      <c r="B99" s="3">
        <f>(A99-50)*9*Data!$B$15/50+Data!$B$15</f>
        <v>9040.000767619655</v>
      </c>
      <c r="C99" s="2">
        <f>B99/Data!$B$16</f>
        <v>11.36</v>
      </c>
      <c r="D99">
        <v>1</v>
      </c>
      <c r="E99">
        <f t="shared" si="1"/>
        <v>0</v>
      </c>
      <c r="F99">
        <v>0</v>
      </c>
      <c r="G99">
        <f>D99*Data!$B$10</f>
        <v>1</v>
      </c>
    </row>
    <row r="100" spans="1:7" ht="12.75">
      <c r="A100">
        <v>77</v>
      </c>
      <c r="B100" s="3">
        <f>(A100-50)*9*Data!$B$15/50+Data!$B$15</f>
        <v>9326.479665185067</v>
      </c>
      <c r="C100" s="2">
        <f>B100/Data!$B$16</f>
        <v>11.719999999999999</v>
      </c>
      <c r="D100">
        <v>1</v>
      </c>
      <c r="E100">
        <f t="shared" si="1"/>
        <v>0</v>
      </c>
      <c r="F100">
        <v>0</v>
      </c>
      <c r="G100">
        <f>D100*Data!$B$10</f>
        <v>1</v>
      </c>
    </row>
    <row r="101" spans="1:7" ht="12.75">
      <c r="A101">
        <v>78</v>
      </c>
      <c r="B101" s="3">
        <f>(A101-50)*9*Data!$B$15/50+Data!$B$15</f>
        <v>9612.958562750478</v>
      </c>
      <c r="C101" s="2">
        <f>B101/Data!$B$16</f>
        <v>12.08</v>
      </c>
      <c r="D101">
        <v>1</v>
      </c>
      <c r="E101">
        <f t="shared" si="1"/>
        <v>0</v>
      </c>
      <c r="F101">
        <v>0</v>
      </c>
      <c r="G101">
        <f>D101*Data!$B$10</f>
        <v>1</v>
      </c>
    </row>
    <row r="102" spans="1:7" ht="12.75">
      <c r="A102">
        <v>79</v>
      </c>
      <c r="B102" s="3">
        <f>(A102-50)*9*Data!$B$15/50+Data!$B$15</f>
        <v>9899.43746031589</v>
      </c>
      <c r="C102" s="2">
        <f>B102/Data!$B$16</f>
        <v>12.44</v>
      </c>
      <c r="D102">
        <v>1</v>
      </c>
      <c r="E102">
        <f t="shared" si="1"/>
        <v>0</v>
      </c>
      <c r="F102">
        <v>0</v>
      </c>
      <c r="G102">
        <f>D102*Data!$B$10</f>
        <v>1</v>
      </c>
    </row>
    <row r="103" spans="1:7" ht="12.75">
      <c r="A103">
        <v>80</v>
      </c>
      <c r="B103" s="3">
        <f>(A103-50)*9*Data!$B$15/50+Data!$B$15</f>
        <v>10185.916357881302</v>
      </c>
      <c r="C103" s="2">
        <f>B103/Data!$B$16</f>
        <v>12.8</v>
      </c>
      <c r="D103">
        <v>1</v>
      </c>
      <c r="E103">
        <f t="shared" si="1"/>
        <v>0</v>
      </c>
      <c r="F103">
        <v>0</v>
      </c>
      <c r="G103">
        <f>D103*Data!$B$10</f>
        <v>1</v>
      </c>
    </row>
    <row r="104" spans="1:7" ht="12.75">
      <c r="A104">
        <v>81</v>
      </c>
      <c r="B104" s="3">
        <f>(A104-50)*9*Data!$B$15/50+Data!$B$15</f>
        <v>10472.395255446714</v>
      </c>
      <c r="C104" s="2">
        <f>B104/Data!$B$16</f>
        <v>13.16</v>
      </c>
      <c r="D104">
        <v>1</v>
      </c>
      <c r="E104">
        <f t="shared" si="1"/>
        <v>0</v>
      </c>
      <c r="F104">
        <v>0</v>
      </c>
      <c r="G104">
        <f>D104*Data!$B$10</f>
        <v>1</v>
      </c>
    </row>
    <row r="105" spans="1:7" ht="12.75">
      <c r="A105">
        <v>82</v>
      </c>
      <c r="B105" s="3">
        <f>(A105-50)*9*Data!$B$15/50+Data!$B$15</f>
        <v>10758.874153012126</v>
      </c>
      <c r="C105" s="2">
        <f>B105/Data!$B$16</f>
        <v>13.520000000000001</v>
      </c>
      <c r="D105">
        <v>1</v>
      </c>
      <c r="E105">
        <f t="shared" si="1"/>
        <v>0</v>
      </c>
      <c r="F105">
        <v>0</v>
      </c>
      <c r="G105">
        <f>D105*Data!$B$10</f>
        <v>1</v>
      </c>
    </row>
    <row r="106" spans="1:7" ht="12.75">
      <c r="A106">
        <v>83</v>
      </c>
      <c r="B106" s="3">
        <f>(A106-50)*9*Data!$B$15/50+Data!$B$15</f>
        <v>11045.353050577538</v>
      </c>
      <c r="C106" s="2">
        <f>B106/Data!$B$16</f>
        <v>13.88</v>
      </c>
      <c r="D106">
        <v>1</v>
      </c>
      <c r="E106">
        <f t="shared" si="1"/>
        <v>0</v>
      </c>
      <c r="F106">
        <v>0</v>
      </c>
      <c r="G106">
        <f>D106*Data!$B$10</f>
        <v>1</v>
      </c>
    </row>
    <row r="107" spans="1:7" ht="12.75">
      <c r="A107">
        <v>84</v>
      </c>
      <c r="B107" s="3">
        <f>(A107-50)*9*Data!$B$15/50+Data!$B$15</f>
        <v>11331.83194814295</v>
      </c>
      <c r="C107" s="2">
        <f>B107/Data!$B$16</f>
        <v>14.240000000000002</v>
      </c>
      <c r="D107">
        <v>1</v>
      </c>
      <c r="E107">
        <f t="shared" si="1"/>
        <v>0</v>
      </c>
      <c r="F107">
        <v>0</v>
      </c>
      <c r="G107">
        <f>D107*Data!$B$10</f>
        <v>1</v>
      </c>
    </row>
    <row r="108" spans="1:7" ht="12.75">
      <c r="A108">
        <v>85</v>
      </c>
      <c r="B108" s="3">
        <f>(A108-50)*9*Data!$B$15/50+Data!$B$15</f>
        <v>11618.310845708362</v>
      </c>
      <c r="C108" s="2">
        <f>B108/Data!$B$16</f>
        <v>14.600000000000001</v>
      </c>
      <c r="D108">
        <v>1</v>
      </c>
      <c r="E108">
        <f t="shared" si="1"/>
        <v>0</v>
      </c>
      <c r="F108">
        <v>0</v>
      </c>
      <c r="G108">
        <f>D108*Data!$B$10</f>
        <v>1</v>
      </c>
    </row>
    <row r="109" spans="1:7" ht="12.75">
      <c r="A109">
        <v>86</v>
      </c>
      <c r="B109" s="3">
        <f>(A109-50)*9*Data!$B$15/50+Data!$B$15</f>
        <v>11904.789743273774</v>
      </c>
      <c r="C109" s="2">
        <f>B109/Data!$B$16</f>
        <v>14.960000000000003</v>
      </c>
      <c r="D109">
        <v>1</v>
      </c>
      <c r="E109">
        <f t="shared" si="1"/>
        <v>0</v>
      </c>
      <c r="F109">
        <v>0</v>
      </c>
      <c r="G109">
        <f>D109*Data!$B$10</f>
        <v>1</v>
      </c>
    </row>
    <row r="110" spans="1:7" ht="12.75">
      <c r="A110">
        <v>87</v>
      </c>
      <c r="B110" s="3">
        <f>(A110-50)*9*Data!$B$15/50+Data!$B$15</f>
        <v>12191.268640839186</v>
      </c>
      <c r="C110" s="2">
        <f>B110/Data!$B$16</f>
        <v>15.320000000000002</v>
      </c>
      <c r="D110">
        <v>1</v>
      </c>
      <c r="E110">
        <f t="shared" si="1"/>
        <v>0</v>
      </c>
      <c r="F110">
        <v>0</v>
      </c>
      <c r="G110">
        <f>D110*Data!$B$10</f>
        <v>1</v>
      </c>
    </row>
    <row r="111" spans="1:7" ht="12.75">
      <c r="A111">
        <v>88</v>
      </c>
      <c r="B111" s="3">
        <f>(A111-50)*9*Data!$B$15/50+Data!$B$15</f>
        <v>12477.747538404594</v>
      </c>
      <c r="C111" s="2">
        <f>B111/Data!$B$16</f>
        <v>15.679999999999998</v>
      </c>
      <c r="D111">
        <v>1</v>
      </c>
      <c r="E111">
        <f t="shared" si="1"/>
        <v>0</v>
      </c>
      <c r="F111">
        <v>0</v>
      </c>
      <c r="G111">
        <f>D111*Data!$B$10</f>
        <v>1</v>
      </c>
    </row>
    <row r="112" spans="1:7" ht="12.75">
      <c r="A112">
        <v>89</v>
      </c>
      <c r="B112" s="3">
        <f>(A112-50)*9*Data!$B$15/50+Data!$B$15</f>
        <v>12764.226435970006</v>
      </c>
      <c r="C112" s="2">
        <f>B112/Data!$B$16</f>
        <v>16.04</v>
      </c>
      <c r="D112">
        <v>1</v>
      </c>
      <c r="E112">
        <f t="shared" si="1"/>
        <v>0</v>
      </c>
      <c r="F112">
        <v>0</v>
      </c>
      <c r="G112">
        <f>D112*Data!$B$10</f>
        <v>1</v>
      </c>
    </row>
    <row r="113" spans="1:7" ht="12.75">
      <c r="A113">
        <v>90</v>
      </c>
      <c r="B113" s="3">
        <f>(A113-50)*9*Data!$B$15/50+Data!$B$15</f>
        <v>13050.705333535418</v>
      </c>
      <c r="C113" s="2">
        <f>B113/Data!$B$16</f>
        <v>16.4</v>
      </c>
      <c r="D113">
        <v>1</v>
      </c>
      <c r="E113">
        <f t="shared" si="1"/>
        <v>0</v>
      </c>
      <c r="F113">
        <v>0</v>
      </c>
      <c r="G113">
        <f>D113*Data!$B$10</f>
        <v>1</v>
      </c>
    </row>
    <row r="114" spans="1:7" ht="12.75">
      <c r="A114">
        <v>91</v>
      </c>
      <c r="B114" s="3">
        <f>(A114-50)*9*Data!$B$15/50+Data!$B$15</f>
        <v>13337.18423110083</v>
      </c>
      <c r="C114" s="2">
        <f>B114/Data!$B$16</f>
        <v>16.759999999999998</v>
      </c>
      <c r="D114">
        <v>1</v>
      </c>
      <c r="E114">
        <f t="shared" si="1"/>
        <v>0</v>
      </c>
      <c r="F114">
        <v>0</v>
      </c>
      <c r="G114">
        <f>D114*Data!$B$10</f>
        <v>1</v>
      </c>
    </row>
    <row r="115" spans="1:7" ht="12.75">
      <c r="A115">
        <v>92</v>
      </c>
      <c r="B115" s="3">
        <f>(A115-50)*9*Data!$B$15/50+Data!$B$15</f>
        <v>13623.663128666241</v>
      </c>
      <c r="C115" s="2">
        <f>B115/Data!$B$16</f>
        <v>17.12</v>
      </c>
      <c r="D115">
        <v>1</v>
      </c>
      <c r="E115">
        <f t="shared" si="1"/>
        <v>0</v>
      </c>
      <c r="F115">
        <v>0</v>
      </c>
      <c r="G115">
        <f>D115*Data!$B$10</f>
        <v>1</v>
      </c>
    </row>
    <row r="116" spans="1:7" ht="12.75">
      <c r="A116">
        <v>93</v>
      </c>
      <c r="B116" s="3">
        <f>(A116-50)*9*Data!$B$15/50+Data!$B$15</f>
        <v>13910.142026231653</v>
      </c>
      <c r="C116" s="2">
        <f>B116/Data!$B$16</f>
        <v>17.48</v>
      </c>
      <c r="D116">
        <v>1</v>
      </c>
      <c r="E116">
        <f t="shared" si="1"/>
        <v>0</v>
      </c>
      <c r="F116">
        <v>0</v>
      </c>
      <c r="G116">
        <f>D116*Data!$B$10</f>
        <v>1</v>
      </c>
    </row>
    <row r="117" spans="1:7" ht="12.75">
      <c r="A117">
        <v>94</v>
      </c>
      <c r="B117" s="3">
        <f>(A117-50)*9*Data!$B$15/50+Data!$B$15</f>
        <v>14196.620923797065</v>
      </c>
      <c r="C117" s="2">
        <f>B117/Data!$B$16</f>
        <v>17.84</v>
      </c>
      <c r="D117">
        <v>1</v>
      </c>
      <c r="E117">
        <f t="shared" si="1"/>
        <v>0</v>
      </c>
      <c r="F117">
        <v>0</v>
      </c>
      <c r="G117">
        <f>D117*Data!$B$10</f>
        <v>1</v>
      </c>
    </row>
    <row r="118" spans="1:7" ht="12.75">
      <c r="A118">
        <v>95</v>
      </c>
      <c r="B118" s="3">
        <f>(A118-50)*9*Data!$B$15/50+Data!$B$15</f>
        <v>14483.099821362477</v>
      </c>
      <c r="C118" s="2">
        <f>B118/Data!$B$16</f>
        <v>18.2</v>
      </c>
      <c r="D118">
        <v>1</v>
      </c>
      <c r="E118">
        <f t="shared" si="1"/>
        <v>0</v>
      </c>
      <c r="F118">
        <v>0</v>
      </c>
      <c r="G118">
        <f>D118*Data!$B$10</f>
        <v>1</v>
      </c>
    </row>
    <row r="119" spans="1:7" ht="12.75">
      <c r="A119">
        <v>96</v>
      </c>
      <c r="B119" s="3">
        <f>(A119-50)*9*Data!$B$15/50+Data!$B$15</f>
        <v>14769.578718927889</v>
      </c>
      <c r="C119" s="2">
        <f>B119/Data!$B$16</f>
        <v>18.560000000000002</v>
      </c>
      <c r="D119">
        <v>1</v>
      </c>
      <c r="E119">
        <f t="shared" si="1"/>
        <v>0</v>
      </c>
      <c r="F119">
        <v>0</v>
      </c>
      <c r="G119">
        <f>D119*Data!$B$10</f>
        <v>1</v>
      </c>
    </row>
    <row r="120" spans="1:7" ht="12.75">
      <c r="A120">
        <v>97</v>
      </c>
      <c r="B120" s="3">
        <f>(A120-50)*9*Data!$B$15/50+Data!$B$15</f>
        <v>15056.0576164933</v>
      </c>
      <c r="C120" s="2">
        <f>B120/Data!$B$16</f>
        <v>18.92</v>
      </c>
      <c r="D120">
        <v>1</v>
      </c>
      <c r="E120">
        <f t="shared" si="1"/>
        <v>0</v>
      </c>
      <c r="F120">
        <v>0</v>
      </c>
      <c r="G120">
        <f>D120*Data!$B$10</f>
        <v>1</v>
      </c>
    </row>
    <row r="121" spans="1:7" ht="12.75">
      <c r="A121">
        <v>98</v>
      </c>
      <c r="B121" s="3">
        <f>(A121-50)*9*Data!$B$15/50+Data!$B$15</f>
        <v>15342.53651405871</v>
      </c>
      <c r="C121" s="2">
        <f>B121/Data!$B$16</f>
        <v>19.279999999999998</v>
      </c>
      <c r="D121">
        <v>1</v>
      </c>
      <c r="E121">
        <f t="shared" si="1"/>
        <v>0</v>
      </c>
      <c r="F121">
        <v>0</v>
      </c>
      <c r="G121">
        <f>D121*Data!$B$10</f>
        <v>1</v>
      </c>
    </row>
    <row r="122" spans="1:7" ht="12.75">
      <c r="A122">
        <v>99</v>
      </c>
      <c r="B122" s="3">
        <f>(A122-50)*9*Data!$B$15/50+Data!$B$15</f>
        <v>15629.015411624125</v>
      </c>
      <c r="C122" s="2">
        <f>B122/Data!$B$16</f>
        <v>19.64</v>
      </c>
      <c r="D122">
        <v>1</v>
      </c>
      <c r="E122">
        <f t="shared" si="1"/>
        <v>0</v>
      </c>
      <c r="F122">
        <v>0</v>
      </c>
      <c r="G122">
        <f>D122*Data!$B$10</f>
        <v>1</v>
      </c>
    </row>
    <row r="123" spans="1:7" ht="12.75">
      <c r="A123">
        <v>100</v>
      </c>
      <c r="B123" s="3">
        <f>(A123-50)*9*Data!$B$15/50+Data!$B$15</f>
        <v>15915.494309189537</v>
      </c>
      <c r="C123" s="2">
        <f>B123/Data!$B$16</f>
        <v>20.000000000000004</v>
      </c>
      <c r="D123">
        <v>1</v>
      </c>
      <c r="E123">
        <f t="shared" si="1"/>
        <v>0</v>
      </c>
      <c r="F123">
        <v>0</v>
      </c>
      <c r="G123">
        <f>D123*Data!$B$10</f>
        <v>1</v>
      </c>
    </row>
    <row r="124" spans="1:7" ht="12.75">
      <c r="A124">
        <v>101</v>
      </c>
      <c r="B124" s="3">
        <f>IF(10*Data!$B$15&lt;Data!$B$16,(A124-100)*(Data!$B$16-10*Data!$B$15)/60+10*Data!$B$15,(A124-100)*(10*Data!$B$16-10*Data!$B$15)/100)+10*Data!$B$15</f>
        <v>15835.916837643586</v>
      </c>
      <c r="C124" s="2">
        <f>B124/Data!$B$16</f>
        <v>19.9</v>
      </c>
      <c r="D124">
        <v>1</v>
      </c>
      <c r="E124">
        <f t="shared" si="1"/>
        <v>0</v>
      </c>
      <c r="F124">
        <v>0</v>
      </c>
      <c r="G124">
        <f>D124*Data!$B$10</f>
        <v>1</v>
      </c>
    </row>
    <row r="125" spans="1:7" ht="12.75">
      <c r="A125">
        <v>102</v>
      </c>
      <c r="B125" s="3">
        <f>IF(10*Data!$B$15&lt;Data!$B$16,(A125-100)*(Data!$B$16-10*Data!$B$15)/60+10*Data!$B$15,(A125-100)*(10*Data!$B$16-10*Data!$B$15)/100)+10*Data!$B$15</f>
        <v>15756.33936609764</v>
      </c>
      <c r="C125" s="2">
        <f>B125/Data!$B$16</f>
        <v>19.8</v>
      </c>
      <c r="D125">
        <v>1</v>
      </c>
      <c r="E125">
        <f t="shared" si="1"/>
        <v>0</v>
      </c>
      <c r="F125">
        <v>0</v>
      </c>
      <c r="G125">
        <f>D125*Data!$B$10</f>
        <v>1</v>
      </c>
    </row>
    <row r="126" spans="1:7" ht="12.75">
      <c r="A126">
        <v>103</v>
      </c>
      <c r="B126" s="3">
        <f>IF(10*Data!$B$15&lt;Data!$B$16,(A126-100)*(Data!$B$16-10*Data!$B$15)/60+10*Data!$B$15,(A126-100)*(10*Data!$B$16-10*Data!$B$15)/100)+10*Data!$B$15</f>
        <v>15676.761894551692</v>
      </c>
      <c r="C126" s="2">
        <f>B126/Data!$B$16</f>
        <v>19.7</v>
      </c>
      <c r="D126">
        <v>1</v>
      </c>
      <c r="E126">
        <f t="shared" si="1"/>
        <v>0</v>
      </c>
      <c r="F126">
        <v>0</v>
      </c>
      <c r="G126">
        <f>D126*Data!$B$10</f>
        <v>1</v>
      </c>
    </row>
    <row r="127" spans="1:7" ht="12.75">
      <c r="A127">
        <v>104</v>
      </c>
      <c r="B127" s="3">
        <f>IF(10*Data!$B$15&lt;Data!$B$16,(A127-100)*(Data!$B$16-10*Data!$B$15)/60+10*Data!$B$15,(A127-100)*(10*Data!$B$16-10*Data!$B$15)/100)+10*Data!$B$15</f>
        <v>15597.184423005743</v>
      </c>
      <c r="C127" s="2">
        <f>B127/Data!$B$16</f>
        <v>19.599999999999998</v>
      </c>
      <c r="D127">
        <v>1</v>
      </c>
      <c r="E127">
        <f t="shared" si="1"/>
        <v>0</v>
      </c>
      <c r="F127">
        <v>0</v>
      </c>
      <c r="G127">
        <f>D127*Data!$B$10</f>
        <v>1</v>
      </c>
    </row>
    <row r="128" spans="1:7" ht="12.75">
      <c r="A128">
        <v>105</v>
      </c>
      <c r="B128" s="3">
        <f>IF(10*Data!$B$15&lt;Data!$B$16,(A128-100)*(Data!$B$16-10*Data!$B$15)/60+10*Data!$B$15,(A128-100)*(10*Data!$B$16-10*Data!$B$15)/100)+10*Data!$B$15</f>
        <v>15517.606951459797</v>
      </c>
      <c r="C128" s="2">
        <f>B128/Data!$B$16</f>
        <v>19.5</v>
      </c>
      <c r="D128">
        <v>1</v>
      </c>
      <c r="E128">
        <f t="shared" si="1"/>
        <v>0</v>
      </c>
      <c r="F128">
        <v>0</v>
      </c>
      <c r="G128">
        <f>D128*Data!$B$10</f>
        <v>1</v>
      </c>
    </row>
    <row r="129" spans="1:7" ht="12.75">
      <c r="A129">
        <v>106</v>
      </c>
      <c r="B129" s="3">
        <f>IF(10*Data!$B$15&lt;Data!$B$16,(A129-100)*(Data!$B$16-10*Data!$B$15)/60+10*Data!$B$15,(A129-100)*(10*Data!$B$16-10*Data!$B$15)/100)+10*Data!$B$15</f>
        <v>15438.029479913848</v>
      </c>
      <c r="C129" s="2">
        <f>B129/Data!$B$16</f>
        <v>19.4</v>
      </c>
      <c r="D129">
        <v>1</v>
      </c>
      <c r="E129">
        <f t="shared" si="1"/>
        <v>0</v>
      </c>
      <c r="F129">
        <v>0</v>
      </c>
      <c r="G129">
        <f>D129*Data!$B$10</f>
        <v>1</v>
      </c>
    </row>
    <row r="130" spans="1:7" ht="12.75">
      <c r="A130">
        <v>107</v>
      </c>
      <c r="B130" s="3">
        <f>IF(10*Data!$B$15&lt;Data!$B$16,(A130-100)*(Data!$B$16-10*Data!$B$15)/60+10*Data!$B$15,(A130-100)*(10*Data!$B$16-10*Data!$B$15)/100)+10*Data!$B$15</f>
        <v>15358.452008367902</v>
      </c>
      <c r="C130" s="2">
        <f>B130/Data!$B$16</f>
        <v>19.3</v>
      </c>
      <c r="D130">
        <v>1</v>
      </c>
      <c r="E130">
        <f t="shared" si="1"/>
        <v>0</v>
      </c>
      <c r="F130">
        <v>0</v>
      </c>
      <c r="G130">
        <f>D130*Data!$B$10</f>
        <v>1</v>
      </c>
    </row>
    <row r="131" spans="1:7" ht="12.75">
      <c r="A131">
        <v>108</v>
      </c>
      <c r="B131" s="3">
        <f>IF(10*Data!$B$15&lt;Data!$B$16,(A131-100)*(Data!$B$16-10*Data!$B$15)/60+10*Data!$B$15,(A131-100)*(10*Data!$B$16-10*Data!$B$15)/100)+10*Data!$B$15</f>
        <v>15278.874536821953</v>
      </c>
      <c r="C131" s="2">
        <f>B131/Data!$B$16</f>
        <v>19.2</v>
      </c>
      <c r="D131">
        <v>1</v>
      </c>
      <c r="E131">
        <f t="shared" si="1"/>
        <v>0</v>
      </c>
      <c r="F131">
        <v>0</v>
      </c>
      <c r="G131">
        <f>D131*Data!$B$10</f>
        <v>1</v>
      </c>
    </row>
    <row r="132" spans="1:7" ht="12.75">
      <c r="A132">
        <v>109</v>
      </c>
      <c r="B132" s="3">
        <f>IF(10*Data!$B$15&lt;Data!$B$16,(A132-100)*(Data!$B$16-10*Data!$B$15)/60+10*Data!$B$15,(A132-100)*(10*Data!$B$16-10*Data!$B$15)/100)+10*Data!$B$15</f>
        <v>15199.297065276005</v>
      </c>
      <c r="C132" s="2">
        <f>B132/Data!$B$16</f>
        <v>19.099999999999998</v>
      </c>
      <c r="D132">
        <v>1</v>
      </c>
      <c r="E132">
        <f t="shared" si="1"/>
        <v>0</v>
      </c>
      <c r="F132">
        <v>0</v>
      </c>
      <c r="G132">
        <f>D132*Data!$B$10</f>
        <v>1</v>
      </c>
    </row>
    <row r="133" spans="1:7" ht="12.75">
      <c r="A133">
        <v>110</v>
      </c>
      <c r="B133" s="3">
        <f>IF(10*Data!$B$15&lt;Data!$B$16,(A133-100)*(Data!$B$16-10*Data!$B$15)/60+10*Data!$B$15,(A133-100)*(10*Data!$B$16-10*Data!$B$15)/100)+10*Data!$B$15</f>
        <v>15119.719593730058</v>
      </c>
      <c r="C133" s="2">
        <f>B133/Data!$B$16</f>
        <v>19</v>
      </c>
      <c r="D133">
        <v>1</v>
      </c>
      <c r="E133">
        <f t="shared" si="1"/>
        <v>0</v>
      </c>
      <c r="F133">
        <v>0</v>
      </c>
      <c r="G133">
        <f>D133*Data!$B$10</f>
        <v>1</v>
      </c>
    </row>
    <row r="134" spans="1:7" ht="12.75">
      <c r="A134">
        <v>111</v>
      </c>
      <c r="B134" s="3">
        <f>IF(10*Data!$B$15&lt;Data!$B$16,(A134-100)*(Data!$B$16-10*Data!$B$15)/60+10*Data!$B$15,(A134-100)*(10*Data!$B$16-10*Data!$B$15)/100)+10*Data!$B$15</f>
        <v>15040.14212218411</v>
      </c>
      <c r="C134" s="2">
        <f>B134/Data!$B$16</f>
        <v>18.9</v>
      </c>
      <c r="D134">
        <v>1</v>
      </c>
      <c r="E134">
        <f t="shared" si="1"/>
        <v>0</v>
      </c>
      <c r="F134">
        <v>0</v>
      </c>
      <c r="G134">
        <f>D134*Data!$B$10</f>
        <v>1</v>
      </c>
    </row>
    <row r="135" spans="1:7" ht="12.75">
      <c r="A135">
        <v>112</v>
      </c>
      <c r="B135" s="3">
        <f>IF(10*Data!$B$15&lt;Data!$B$16,(A135-100)*(Data!$B$16-10*Data!$B$15)/60+10*Data!$B$15,(A135-100)*(10*Data!$B$16-10*Data!$B$15)/100)+10*Data!$B$15</f>
        <v>14960.564650638164</v>
      </c>
      <c r="C135" s="2">
        <f>B135/Data!$B$16</f>
        <v>18.8</v>
      </c>
      <c r="D135">
        <v>1</v>
      </c>
      <c r="E135">
        <f t="shared" si="1"/>
        <v>0</v>
      </c>
      <c r="F135">
        <v>0</v>
      </c>
      <c r="G135">
        <f>D135*Data!$B$10</f>
        <v>1</v>
      </c>
    </row>
    <row r="136" spans="1:7" ht="12.75">
      <c r="A136">
        <v>113</v>
      </c>
      <c r="B136" s="3">
        <f>IF(10*Data!$B$15&lt;Data!$B$16,(A136-100)*(Data!$B$16-10*Data!$B$15)/60+10*Data!$B$15,(A136-100)*(10*Data!$B$16-10*Data!$B$15)/100)+10*Data!$B$15</f>
        <v>14880.987179092215</v>
      </c>
      <c r="C136" s="2">
        <f>B136/Data!$B$16</f>
        <v>18.7</v>
      </c>
      <c r="D136">
        <v>1</v>
      </c>
      <c r="E136">
        <f t="shared" si="1"/>
        <v>0</v>
      </c>
      <c r="F136">
        <v>0</v>
      </c>
      <c r="G136">
        <f>D136*Data!$B$10</f>
        <v>1</v>
      </c>
    </row>
    <row r="137" spans="1:7" ht="12.75">
      <c r="A137">
        <v>114</v>
      </c>
      <c r="B137" s="3">
        <f>IF(10*Data!$B$15&lt;Data!$B$16,(A137-100)*(Data!$B$16-10*Data!$B$15)/60+10*Data!$B$15,(A137-100)*(10*Data!$B$16-10*Data!$B$15)/100)+10*Data!$B$15</f>
        <v>14801.409707546267</v>
      </c>
      <c r="C137" s="2">
        <f>B137/Data!$B$16</f>
        <v>18.599999999999998</v>
      </c>
      <c r="D137">
        <v>1</v>
      </c>
      <c r="E137">
        <f t="shared" si="1"/>
        <v>0</v>
      </c>
      <c r="F137">
        <v>0</v>
      </c>
      <c r="G137">
        <f>D137*Data!$B$10</f>
        <v>1</v>
      </c>
    </row>
    <row r="138" spans="1:7" ht="12.75">
      <c r="A138">
        <v>115</v>
      </c>
      <c r="B138" s="3">
        <f>IF(10*Data!$B$15&lt;Data!$B$16,(A138-100)*(Data!$B$16-10*Data!$B$15)/60+10*Data!$B$15,(A138-100)*(10*Data!$B$16-10*Data!$B$15)/100)+10*Data!$B$15</f>
        <v>14721.83223600032</v>
      </c>
      <c r="C138" s="2">
        <f>B138/Data!$B$16</f>
        <v>18.5</v>
      </c>
      <c r="D138">
        <v>1</v>
      </c>
      <c r="E138">
        <f t="shared" si="1"/>
        <v>0</v>
      </c>
      <c r="F138">
        <v>0</v>
      </c>
      <c r="G138">
        <f>D138*Data!$B$10</f>
        <v>1</v>
      </c>
    </row>
    <row r="139" spans="1:7" ht="12.75">
      <c r="A139">
        <v>116</v>
      </c>
      <c r="B139" s="3">
        <f>IF(10*Data!$B$15&lt;Data!$B$16,(A139-100)*(Data!$B$16-10*Data!$B$15)/60+10*Data!$B$15,(A139-100)*(10*Data!$B$16-10*Data!$B$15)/100)+10*Data!$B$15</f>
        <v>14642.254764454372</v>
      </c>
      <c r="C139" s="2">
        <f>B139/Data!$B$16</f>
        <v>18.4</v>
      </c>
      <c r="D139">
        <v>1</v>
      </c>
      <c r="E139">
        <f t="shared" si="1"/>
        <v>0</v>
      </c>
      <c r="F139">
        <v>0</v>
      </c>
      <c r="G139">
        <f>D139*Data!$B$10</f>
        <v>1</v>
      </c>
    </row>
    <row r="140" spans="1:7" ht="12.75">
      <c r="A140">
        <v>117</v>
      </c>
      <c r="B140" s="3">
        <f>IF(10*Data!$B$15&lt;Data!$B$16,(A140-100)*(Data!$B$16-10*Data!$B$15)/60+10*Data!$B$15,(A140-100)*(10*Data!$B$16-10*Data!$B$15)/100)+10*Data!$B$15</f>
        <v>14562.677292908424</v>
      </c>
      <c r="C140" s="2">
        <f>B140/Data!$B$16</f>
        <v>18.3</v>
      </c>
      <c r="D140">
        <v>1</v>
      </c>
      <c r="E140">
        <f t="shared" si="1"/>
        <v>0</v>
      </c>
      <c r="F140">
        <v>0</v>
      </c>
      <c r="G140">
        <f>D140*Data!$B$10</f>
        <v>1</v>
      </c>
    </row>
    <row r="141" spans="1:7" ht="12.75">
      <c r="A141">
        <v>118</v>
      </c>
      <c r="B141" s="3">
        <f>IF(10*Data!$B$15&lt;Data!$B$16,(A141-100)*(Data!$B$16-10*Data!$B$15)/60+10*Data!$B$15,(A141-100)*(10*Data!$B$16-10*Data!$B$15)/100)+10*Data!$B$15</f>
        <v>14483.099821362477</v>
      </c>
      <c r="C141" s="2">
        <f>B141/Data!$B$16</f>
        <v>18.2</v>
      </c>
      <c r="D141">
        <v>1</v>
      </c>
      <c r="E141">
        <f t="shared" si="1"/>
        <v>0</v>
      </c>
      <c r="F141">
        <v>0</v>
      </c>
      <c r="G141">
        <f>D141*Data!$B$10</f>
        <v>1</v>
      </c>
    </row>
    <row r="142" spans="1:7" ht="12.75">
      <c r="A142">
        <v>119</v>
      </c>
      <c r="B142" s="3">
        <f>IF(10*Data!$B$15&lt;Data!$B$16,(A142-100)*(Data!$B$16-10*Data!$B$15)/60+10*Data!$B$15,(A142-100)*(10*Data!$B$16-10*Data!$B$15)/100)+10*Data!$B$15</f>
        <v>14403.522349816529</v>
      </c>
      <c r="C142" s="2">
        <f>B142/Data!$B$16</f>
        <v>18.1</v>
      </c>
      <c r="D142">
        <v>1</v>
      </c>
      <c r="E142">
        <f t="shared" si="1"/>
        <v>0</v>
      </c>
      <c r="F142">
        <v>0</v>
      </c>
      <c r="G142">
        <f>D142*Data!$B$10</f>
        <v>1</v>
      </c>
    </row>
    <row r="143" spans="1:7" ht="12.75">
      <c r="A143">
        <v>120</v>
      </c>
      <c r="B143" s="3">
        <f>IF(10*Data!$B$15&lt;Data!$B$16,(A143-100)*(Data!$B$16-10*Data!$B$15)/60+10*Data!$B$15,(A143-100)*(10*Data!$B$16-10*Data!$B$15)/100)+10*Data!$B$15</f>
        <v>14323.94487827058</v>
      </c>
      <c r="C143" s="2">
        <f>B143/Data!$B$16</f>
        <v>18</v>
      </c>
      <c r="D143">
        <v>1</v>
      </c>
      <c r="E143">
        <f t="shared" si="1"/>
        <v>0</v>
      </c>
      <c r="F143">
        <v>0</v>
      </c>
      <c r="G143">
        <f>D143*Data!$B$10</f>
        <v>1</v>
      </c>
    </row>
    <row r="144" spans="1:7" ht="12.75">
      <c r="A144">
        <v>121</v>
      </c>
      <c r="B144" s="3">
        <f>IF(10*Data!$B$15&lt;Data!$B$16,(A144-100)*(Data!$B$16-10*Data!$B$15)/60+10*Data!$B$15,(A144-100)*(10*Data!$B$16-10*Data!$B$15)/100)+10*Data!$B$15</f>
        <v>14244.367406724634</v>
      </c>
      <c r="C144" s="2">
        <f>B144/Data!$B$16</f>
        <v>17.9</v>
      </c>
      <c r="D144">
        <v>1</v>
      </c>
      <c r="E144">
        <f t="shared" si="1"/>
        <v>0</v>
      </c>
      <c r="F144">
        <v>0</v>
      </c>
      <c r="G144">
        <f>D144*Data!$B$10</f>
        <v>1</v>
      </c>
    </row>
    <row r="145" spans="1:7" ht="12.75">
      <c r="A145">
        <v>122</v>
      </c>
      <c r="B145" s="3">
        <f>IF(10*Data!$B$15&lt;Data!$B$16,(A145-100)*(Data!$B$16-10*Data!$B$15)/60+10*Data!$B$15,(A145-100)*(10*Data!$B$16-10*Data!$B$15)/100)+10*Data!$B$15</f>
        <v>14164.789935178685</v>
      </c>
      <c r="C145" s="2">
        <f>B145/Data!$B$16</f>
        <v>17.8</v>
      </c>
      <c r="D145">
        <v>1</v>
      </c>
      <c r="E145">
        <f t="shared" si="1"/>
        <v>0</v>
      </c>
      <c r="F145">
        <v>0</v>
      </c>
      <c r="G145">
        <f>D145*Data!$B$10</f>
        <v>1</v>
      </c>
    </row>
    <row r="146" spans="1:7" ht="12.75">
      <c r="A146">
        <v>123</v>
      </c>
      <c r="B146" s="3">
        <f>IF(10*Data!$B$15&lt;Data!$B$16,(A146-100)*(Data!$B$16-10*Data!$B$15)/60+10*Data!$B$15,(A146-100)*(10*Data!$B$16-10*Data!$B$15)/100)+10*Data!$B$15</f>
        <v>14085.212463632739</v>
      </c>
      <c r="C146" s="2">
        <f>B146/Data!$B$16</f>
        <v>17.7</v>
      </c>
      <c r="D146">
        <v>1</v>
      </c>
      <c r="E146">
        <f t="shared" si="1"/>
        <v>0</v>
      </c>
      <c r="F146">
        <v>0</v>
      </c>
      <c r="G146">
        <f>D146*Data!$B$10</f>
        <v>1</v>
      </c>
    </row>
    <row r="147" spans="1:7" ht="12.75">
      <c r="A147">
        <v>124</v>
      </c>
      <c r="B147" s="3">
        <f>IF(10*Data!$B$15&lt;Data!$B$16,(A147-100)*(Data!$B$16-10*Data!$B$15)/60+10*Data!$B$15,(A147-100)*(10*Data!$B$16-10*Data!$B$15)/100)+10*Data!$B$15</f>
        <v>14005.63499208679</v>
      </c>
      <c r="C147" s="2">
        <f>B147/Data!$B$16</f>
        <v>17.6</v>
      </c>
      <c r="D147">
        <v>1</v>
      </c>
      <c r="E147">
        <f t="shared" si="1"/>
        <v>0</v>
      </c>
      <c r="F147">
        <v>0</v>
      </c>
      <c r="G147">
        <f>D147*Data!$B$10</f>
        <v>1</v>
      </c>
    </row>
    <row r="148" spans="1:7" ht="12.75">
      <c r="A148">
        <v>125</v>
      </c>
      <c r="B148" s="3">
        <f>IF(10*Data!$B$15&lt;Data!$B$16,(A148-100)*(Data!$B$16-10*Data!$B$15)/60+10*Data!$B$15,(A148-100)*(10*Data!$B$16-10*Data!$B$15)/100)+10*Data!$B$15</f>
        <v>13926.057520540842</v>
      </c>
      <c r="C148" s="2">
        <f>B148/Data!$B$16</f>
        <v>17.5</v>
      </c>
      <c r="D148">
        <v>1</v>
      </c>
      <c r="E148">
        <f t="shared" si="1"/>
        <v>0</v>
      </c>
      <c r="F148">
        <v>0</v>
      </c>
      <c r="G148">
        <f>D148*Data!$B$10</f>
        <v>1</v>
      </c>
    </row>
    <row r="149" spans="1:7" ht="12.75">
      <c r="A149">
        <v>126</v>
      </c>
      <c r="B149" s="3">
        <f>IF(10*Data!$B$15&lt;Data!$B$16,(A149-100)*(Data!$B$16-10*Data!$B$15)/60+10*Data!$B$15,(A149-100)*(10*Data!$B$16-10*Data!$B$15)/100)+10*Data!$B$15</f>
        <v>13846.480048994896</v>
      </c>
      <c r="C149" s="2">
        <f>B149/Data!$B$16</f>
        <v>17.400000000000002</v>
      </c>
      <c r="D149">
        <v>1</v>
      </c>
      <c r="E149">
        <f t="shared" si="1"/>
        <v>0</v>
      </c>
      <c r="F149">
        <v>0</v>
      </c>
      <c r="G149">
        <f>D149*Data!$B$10</f>
        <v>1</v>
      </c>
    </row>
    <row r="150" spans="1:7" ht="12.75">
      <c r="A150">
        <v>127</v>
      </c>
      <c r="B150" s="3">
        <f>IF(10*Data!$B$15&lt;Data!$B$16,(A150-100)*(Data!$B$16-10*Data!$B$15)/60+10*Data!$B$15,(A150-100)*(10*Data!$B$16-10*Data!$B$15)/100)+10*Data!$B$15</f>
        <v>13766.902577448947</v>
      </c>
      <c r="C150" s="2">
        <f>B150/Data!$B$16</f>
        <v>17.3</v>
      </c>
      <c r="D150">
        <v>1</v>
      </c>
      <c r="E150">
        <f t="shared" si="1"/>
        <v>0</v>
      </c>
      <c r="F150">
        <v>0</v>
      </c>
      <c r="G150">
        <f>D150*Data!$B$10</f>
        <v>1</v>
      </c>
    </row>
    <row r="151" spans="1:7" ht="12.75">
      <c r="A151">
        <v>128</v>
      </c>
      <c r="B151" s="3">
        <f>IF(10*Data!$B$15&lt;Data!$B$16,(A151-100)*(Data!$B$16-10*Data!$B$15)/60+10*Data!$B$15,(A151-100)*(10*Data!$B$16-10*Data!$B$15)/100)+10*Data!$B$15</f>
        <v>13687.325105903</v>
      </c>
      <c r="C151" s="2">
        <f>B151/Data!$B$16</f>
        <v>17.200000000000003</v>
      </c>
      <c r="D151">
        <v>1</v>
      </c>
      <c r="E151">
        <f t="shared" si="1"/>
        <v>0</v>
      </c>
      <c r="F151">
        <v>0</v>
      </c>
      <c r="G151">
        <f>D151*Data!$B$10</f>
        <v>1</v>
      </c>
    </row>
    <row r="152" spans="1:7" ht="12.75">
      <c r="A152">
        <v>129</v>
      </c>
      <c r="B152" s="3">
        <f>IF(10*Data!$B$15&lt;Data!$B$16,(A152-100)*(Data!$B$16-10*Data!$B$15)/60+10*Data!$B$15,(A152-100)*(10*Data!$B$16-10*Data!$B$15)/100)+10*Data!$B$15</f>
        <v>13607.747634357052</v>
      </c>
      <c r="C152" s="2">
        <f>B152/Data!$B$16</f>
        <v>17.1</v>
      </c>
      <c r="D152">
        <v>1</v>
      </c>
      <c r="E152">
        <f aca="true" t="shared" si="2" ref="E152:E215">20*LOG10(ABS(D152))</f>
        <v>0</v>
      </c>
      <c r="F152">
        <v>0</v>
      </c>
      <c r="G152">
        <f>D152*Data!$B$10</f>
        <v>1</v>
      </c>
    </row>
    <row r="153" spans="1:7" ht="12.75">
      <c r="A153">
        <v>130</v>
      </c>
      <c r="B153" s="3">
        <f>IF(10*Data!$B$15&lt;Data!$B$16,(A153-100)*(Data!$B$16-10*Data!$B$15)/60+10*Data!$B$15,(A153-100)*(10*Data!$B$16-10*Data!$B$15)/100)+10*Data!$B$15</f>
        <v>13528.170162811104</v>
      </c>
      <c r="C153" s="2">
        <f>B153/Data!$B$16</f>
        <v>17</v>
      </c>
      <c r="D153">
        <v>1</v>
      </c>
      <c r="E153">
        <f t="shared" si="2"/>
        <v>0</v>
      </c>
      <c r="F153">
        <v>0</v>
      </c>
      <c r="G153">
        <f>D153*Data!$B$10</f>
        <v>1</v>
      </c>
    </row>
    <row r="154" spans="1:7" ht="12.75">
      <c r="A154">
        <v>131</v>
      </c>
      <c r="B154" s="3">
        <f>IF(10*Data!$B$15&lt;Data!$B$16,(A154-100)*(Data!$B$16-10*Data!$B$15)/60+10*Data!$B$15,(A154-100)*(10*Data!$B$16-10*Data!$B$15)/100)+10*Data!$B$15</f>
        <v>13448.592691265158</v>
      </c>
      <c r="C154" s="2">
        <f>B154/Data!$B$16</f>
        <v>16.900000000000002</v>
      </c>
      <c r="D154">
        <v>1</v>
      </c>
      <c r="E154">
        <f t="shared" si="2"/>
        <v>0</v>
      </c>
      <c r="F154">
        <v>0</v>
      </c>
      <c r="G154">
        <f>D154*Data!$B$10</f>
        <v>1</v>
      </c>
    </row>
    <row r="155" spans="1:7" ht="12.75">
      <c r="A155">
        <v>132</v>
      </c>
      <c r="B155" s="3">
        <f>IF(10*Data!$B$15&lt;Data!$B$16,(A155-100)*(Data!$B$16-10*Data!$B$15)/60+10*Data!$B$15,(A155-100)*(10*Data!$B$16-10*Data!$B$15)/100)+10*Data!$B$15</f>
        <v>13369.01521971921</v>
      </c>
      <c r="C155" s="2">
        <f>B155/Data!$B$16</f>
        <v>16.8</v>
      </c>
      <c r="D155">
        <v>1</v>
      </c>
      <c r="E155">
        <f t="shared" si="2"/>
        <v>0</v>
      </c>
      <c r="F155">
        <v>0</v>
      </c>
      <c r="G155">
        <f>D155*Data!$B$10</f>
        <v>1</v>
      </c>
    </row>
    <row r="156" spans="1:7" ht="12.75">
      <c r="A156">
        <v>133</v>
      </c>
      <c r="B156" s="3">
        <f>IF(10*Data!$B$15&lt;Data!$B$16,(A156-100)*(Data!$B$16-10*Data!$B$15)/60+10*Data!$B$15,(A156-100)*(10*Data!$B$16-10*Data!$B$15)/100)+10*Data!$B$15</f>
        <v>13289.43774817326</v>
      </c>
      <c r="C156" s="2">
        <f>B156/Data!$B$16</f>
        <v>16.7</v>
      </c>
      <c r="D156">
        <v>1</v>
      </c>
      <c r="E156">
        <f t="shared" si="2"/>
        <v>0</v>
      </c>
      <c r="F156">
        <v>0</v>
      </c>
      <c r="G156">
        <f>D156*Data!$B$10</f>
        <v>1</v>
      </c>
    </row>
    <row r="157" spans="1:7" ht="12.75">
      <c r="A157">
        <v>134</v>
      </c>
      <c r="B157" s="3">
        <f>IF(10*Data!$B$15&lt;Data!$B$16,(A157-100)*(Data!$B$16-10*Data!$B$15)/60+10*Data!$B$15,(A157-100)*(10*Data!$B$16-10*Data!$B$15)/100)+10*Data!$B$15</f>
        <v>13209.860276627314</v>
      </c>
      <c r="C157" s="2">
        <f>B157/Data!$B$16</f>
        <v>16.6</v>
      </c>
      <c r="D157">
        <v>1</v>
      </c>
      <c r="E157">
        <f t="shared" si="2"/>
        <v>0</v>
      </c>
      <c r="F157">
        <v>0</v>
      </c>
      <c r="G157">
        <f>D157*Data!$B$10</f>
        <v>1</v>
      </c>
    </row>
    <row r="158" spans="1:7" ht="12.75">
      <c r="A158">
        <v>135</v>
      </c>
      <c r="B158" s="3">
        <f>IF(10*Data!$B$15&lt;Data!$B$16,(A158-100)*(Data!$B$16-10*Data!$B$15)/60+10*Data!$B$15,(A158-100)*(10*Data!$B$16-10*Data!$B$15)/100)+10*Data!$B$15</f>
        <v>13130.282805081366</v>
      </c>
      <c r="C158" s="2">
        <f>B158/Data!$B$16</f>
        <v>16.5</v>
      </c>
      <c r="D158">
        <v>1</v>
      </c>
      <c r="E158">
        <f t="shared" si="2"/>
        <v>0</v>
      </c>
      <c r="F158">
        <v>0</v>
      </c>
      <c r="G158">
        <f>D158*Data!$B$10</f>
        <v>1</v>
      </c>
    </row>
    <row r="159" spans="1:7" ht="12.75">
      <c r="A159">
        <v>136</v>
      </c>
      <c r="B159" s="3">
        <f>IF(10*Data!$B$15&lt;Data!$B$16,(A159-100)*(Data!$B$16-10*Data!$B$15)/60+10*Data!$B$15,(A159-100)*(10*Data!$B$16-10*Data!$B$15)/100)+10*Data!$B$15</f>
        <v>13050.705333535418</v>
      </c>
      <c r="C159" s="2">
        <f>B159/Data!$B$16</f>
        <v>16.4</v>
      </c>
      <c r="D159">
        <v>1</v>
      </c>
      <c r="E159">
        <f t="shared" si="2"/>
        <v>0</v>
      </c>
      <c r="F159">
        <v>0</v>
      </c>
      <c r="G159">
        <f>D159*Data!$B$10</f>
        <v>1</v>
      </c>
    </row>
    <row r="160" spans="1:7" ht="12.75">
      <c r="A160">
        <v>137</v>
      </c>
      <c r="B160" s="3">
        <f>IF(10*Data!$B$15&lt;Data!$B$16,(A160-100)*(Data!$B$16-10*Data!$B$15)/60+10*Data!$B$15,(A160-100)*(10*Data!$B$16-10*Data!$B$15)/100)+10*Data!$B$15</f>
        <v>12971.127861989471</v>
      </c>
      <c r="C160" s="2">
        <f>B160/Data!$B$16</f>
        <v>16.3</v>
      </c>
      <c r="D160">
        <v>1</v>
      </c>
      <c r="E160">
        <f t="shared" si="2"/>
        <v>0</v>
      </c>
      <c r="F160">
        <v>0</v>
      </c>
      <c r="G160">
        <f>D160*Data!$B$10</f>
        <v>1</v>
      </c>
    </row>
    <row r="161" spans="1:7" ht="12.75">
      <c r="A161">
        <v>138</v>
      </c>
      <c r="B161" s="3">
        <f>IF(10*Data!$B$15&lt;Data!$B$16,(A161-100)*(Data!$B$16-10*Data!$B$15)/60+10*Data!$B$15,(A161-100)*(10*Data!$B$16-10*Data!$B$15)/100)+10*Data!$B$15</f>
        <v>12891.550390443525</v>
      </c>
      <c r="C161" s="2">
        <f>B161/Data!$B$16</f>
        <v>16.200000000000003</v>
      </c>
      <c r="D161">
        <v>1</v>
      </c>
      <c r="E161">
        <f t="shared" si="2"/>
        <v>0</v>
      </c>
      <c r="F161">
        <v>0</v>
      </c>
      <c r="G161">
        <f>D161*Data!$B$10</f>
        <v>1</v>
      </c>
    </row>
    <row r="162" spans="1:7" ht="12.75">
      <c r="A162">
        <v>139</v>
      </c>
      <c r="B162" s="3">
        <f>IF(10*Data!$B$15&lt;Data!$B$16,(A162-100)*(Data!$B$16-10*Data!$B$15)/60+10*Data!$B$15,(A162-100)*(10*Data!$B$16-10*Data!$B$15)/100)+10*Data!$B$15</f>
        <v>12811.972918897576</v>
      </c>
      <c r="C162" s="2">
        <f>B162/Data!$B$16</f>
        <v>16.1</v>
      </c>
      <c r="D162">
        <v>1</v>
      </c>
      <c r="E162">
        <f t="shared" si="2"/>
        <v>0</v>
      </c>
      <c r="F162">
        <v>0</v>
      </c>
      <c r="G162">
        <f>D162*Data!$B$10</f>
        <v>1</v>
      </c>
    </row>
    <row r="163" spans="1:7" ht="12.75">
      <c r="A163">
        <v>140</v>
      </c>
      <c r="B163" s="3">
        <f>IF(10*Data!$B$15&lt;Data!$B$16,(A163-100)*(Data!$B$16-10*Data!$B$15)/60+10*Data!$B$15,(A163-100)*(10*Data!$B$16-10*Data!$B$15)/100)+10*Data!$B$15</f>
        <v>12732.395447351628</v>
      </c>
      <c r="C163" s="2">
        <f>B163/Data!$B$16</f>
        <v>16</v>
      </c>
      <c r="D163">
        <v>1</v>
      </c>
      <c r="E163">
        <f t="shared" si="2"/>
        <v>0</v>
      </c>
      <c r="F163">
        <v>0</v>
      </c>
      <c r="G163">
        <f>D163*Data!$B$10</f>
        <v>1</v>
      </c>
    </row>
    <row r="164" spans="1:7" ht="12.75">
      <c r="A164">
        <v>141</v>
      </c>
      <c r="B164" s="3">
        <f>IF(10*Data!$B$15&lt;Data!$B$16,(A164-100)*(Data!$B$16-10*Data!$B$15)/60+10*Data!$B$15,(A164-100)*(10*Data!$B$16-10*Data!$B$15)/100)+10*Data!$B$15</f>
        <v>12652.81797580568</v>
      </c>
      <c r="C164" s="2">
        <f>B164/Data!$B$16</f>
        <v>15.899999999999999</v>
      </c>
      <c r="D164">
        <v>1</v>
      </c>
      <c r="E164">
        <f t="shared" si="2"/>
        <v>0</v>
      </c>
      <c r="F164">
        <v>0</v>
      </c>
      <c r="G164">
        <f>D164*Data!$B$10</f>
        <v>1</v>
      </c>
    </row>
    <row r="165" spans="1:7" ht="12.75">
      <c r="A165">
        <v>142</v>
      </c>
      <c r="B165" s="3">
        <f>IF(10*Data!$B$15&lt;Data!$B$16,(A165-100)*(Data!$B$16-10*Data!$B$15)/60+10*Data!$B$15,(A165-100)*(10*Data!$B$16-10*Data!$B$15)/100)+10*Data!$B$15</f>
        <v>12573.240504259733</v>
      </c>
      <c r="C165" s="2">
        <f>B165/Data!$B$16</f>
        <v>15.8</v>
      </c>
      <c r="D165">
        <v>1</v>
      </c>
      <c r="E165">
        <f t="shared" si="2"/>
        <v>0</v>
      </c>
      <c r="F165">
        <v>0</v>
      </c>
      <c r="G165">
        <f>D165*Data!$B$10</f>
        <v>1</v>
      </c>
    </row>
    <row r="166" spans="1:7" ht="12.75">
      <c r="A166">
        <v>143</v>
      </c>
      <c r="B166" s="3">
        <f>IF(10*Data!$B$15&lt;Data!$B$16,(A166-100)*(Data!$B$16-10*Data!$B$15)/60+10*Data!$B$15,(A166-100)*(10*Data!$B$16-10*Data!$B$15)/100)+10*Data!$B$15</f>
        <v>12493.663032713785</v>
      </c>
      <c r="C166" s="2">
        <f>B166/Data!$B$16</f>
        <v>15.7</v>
      </c>
      <c r="D166">
        <v>1</v>
      </c>
      <c r="E166">
        <f t="shared" si="2"/>
        <v>0</v>
      </c>
      <c r="F166">
        <v>0</v>
      </c>
      <c r="G166">
        <f>D166*Data!$B$10</f>
        <v>1</v>
      </c>
    </row>
    <row r="167" spans="1:7" ht="12.75">
      <c r="A167">
        <v>144</v>
      </c>
      <c r="B167" s="3">
        <f>IF(10*Data!$B$15&lt;Data!$B$16,(A167-100)*(Data!$B$16-10*Data!$B$15)/60+10*Data!$B$15,(A167-100)*(10*Data!$B$16-10*Data!$B$15)/100)+10*Data!$B$15</f>
        <v>12414.085561167838</v>
      </c>
      <c r="C167" s="2">
        <f>B167/Data!$B$16</f>
        <v>15.600000000000001</v>
      </c>
      <c r="D167">
        <v>1</v>
      </c>
      <c r="E167">
        <f t="shared" si="2"/>
        <v>0</v>
      </c>
      <c r="F167">
        <v>0</v>
      </c>
      <c r="G167">
        <f>D167*Data!$B$10</f>
        <v>1</v>
      </c>
    </row>
    <row r="168" spans="1:7" ht="12.75">
      <c r="A168">
        <v>145</v>
      </c>
      <c r="B168" s="3">
        <f>IF(10*Data!$B$15&lt;Data!$B$16,(A168-100)*(Data!$B$16-10*Data!$B$15)/60+10*Data!$B$15,(A168-100)*(10*Data!$B$16-10*Data!$B$15)/100)+10*Data!$B$15</f>
        <v>12334.50808962189</v>
      </c>
      <c r="C168" s="2">
        <f>B168/Data!$B$16</f>
        <v>15.5</v>
      </c>
      <c r="D168">
        <v>1</v>
      </c>
      <c r="E168">
        <f t="shared" si="2"/>
        <v>0</v>
      </c>
      <c r="F168">
        <v>0</v>
      </c>
      <c r="G168">
        <f>D168*Data!$B$10</f>
        <v>1</v>
      </c>
    </row>
    <row r="169" spans="1:7" ht="12.75">
      <c r="A169">
        <v>146</v>
      </c>
      <c r="B169" s="3">
        <f>IF(10*Data!$B$15&lt;Data!$B$16,(A169-100)*(Data!$B$16-10*Data!$B$15)/60+10*Data!$B$15,(A169-100)*(10*Data!$B$16-10*Data!$B$15)/100)+10*Data!$B$15</f>
        <v>12254.930618075941</v>
      </c>
      <c r="C169" s="2">
        <f>B169/Data!$B$16</f>
        <v>15.399999999999999</v>
      </c>
      <c r="D169">
        <v>1</v>
      </c>
      <c r="E169">
        <f t="shared" si="2"/>
        <v>0</v>
      </c>
      <c r="F169">
        <v>0</v>
      </c>
      <c r="G169">
        <f>D169*Data!$B$10</f>
        <v>1</v>
      </c>
    </row>
    <row r="170" spans="1:7" ht="12.75">
      <c r="A170">
        <v>147</v>
      </c>
      <c r="B170" s="3">
        <f>IF(10*Data!$B$15&lt;Data!$B$16,(A170-100)*(Data!$B$16-10*Data!$B$15)/60+10*Data!$B$15,(A170-100)*(10*Data!$B$16-10*Data!$B$15)/100)+10*Data!$B$15</f>
        <v>12175.353146529995</v>
      </c>
      <c r="C170" s="2">
        <f>B170/Data!$B$16</f>
        <v>15.3</v>
      </c>
      <c r="D170">
        <v>1</v>
      </c>
      <c r="E170">
        <f t="shared" si="2"/>
        <v>0</v>
      </c>
      <c r="F170">
        <v>0</v>
      </c>
      <c r="G170">
        <f>D170*Data!$B$10</f>
        <v>1</v>
      </c>
    </row>
    <row r="171" spans="1:7" ht="12.75">
      <c r="A171">
        <v>148</v>
      </c>
      <c r="B171" s="3">
        <f>IF(10*Data!$B$15&lt;Data!$B$16,(A171-100)*(Data!$B$16-10*Data!$B$15)/60+10*Data!$B$15,(A171-100)*(10*Data!$B$16-10*Data!$B$15)/100)+10*Data!$B$15</f>
        <v>12095.775674984046</v>
      </c>
      <c r="C171" s="2">
        <f>B171/Data!$B$16</f>
        <v>15.2</v>
      </c>
      <c r="D171">
        <v>1</v>
      </c>
      <c r="E171">
        <f t="shared" si="2"/>
        <v>0</v>
      </c>
      <c r="F171">
        <v>0</v>
      </c>
      <c r="G171">
        <f>D171*Data!$B$10</f>
        <v>1</v>
      </c>
    </row>
    <row r="172" spans="1:7" ht="12.75">
      <c r="A172">
        <v>149</v>
      </c>
      <c r="B172" s="3">
        <f>IF(10*Data!$B$15&lt;Data!$B$16,(A172-100)*(Data!$B$16-10*Data!$B$15)/60+10*Data!$B$15,(A172-100)*(10*Data!$B$16-10*Data!$B$15)/100)+10*Data!$B$15</f>
        <v>12016.1982034381</v>
      </c>
      <c r="C172" s="2">
        <f>B172/Data!$B$16</f>
        <v>15.100000000000001</v>
      </c>
      <c r="D172">
        <v>1</v>
      </c>
      <c r="E172">
        <f t="shared" si="2"/>
        <v>0</v>
      </c>
      <c r="F172">
        <v>0</v>
      </c>
      <c r="G172">
        <f>D172*Data!$B$10</f>
        <v>1</v>
      </c>
    </row>
    <row r="173" spans="1:7" ht="12.75">
      <c r="A173">
        <v>150</v>
      </c>
      <c r="B173" s="3">
        <f>IF(10*Data!$B$15&lt;Data!$B$16,(A173-100)*(Data!$B$16-10*Data!$B$15)/60+10*Data!$B$15,(A173-100)*(10*Data!$B$16-10*Data!$B$15)/100)+10*Data!$B$15</f>
        <v>11936.620731892152</v>
      </c>
      <c r="C173" s="2">
        <f>B173/Data!$B$16</f>
        <v>15</v>
      </c>
      <c r="D173">
        <v>1</v>
      </c>
      <c r="E173">
        <f t="shared" si="2"/>
        <v>0</v>
      </c>
      <c r="F173">
        <v>0</v>
      </c>
      <c r="G173">
        <f>D173*Data!$B$10</f>
        <v>1</v>
      </c>
    </row>
    <row r="174" spans="1:7" ht="12.75">
      <c r="A174">
        <v>151</v>
      </c>
      <c r="B174" s="3">
        <f>IF(10*Data!$B$15&lt;Data!$B$16,(A174-100)*(Data!$B$16-10*Data!$B$15)/60+10*Data!$B$15,(A174-100)*(10*Data!$B$16-10*Data!$B$15)/100)+10*Data!$B$15</f>
        <v>11857.043260346203</v>
      </c>
      <c r="C174" s="2">
        <f>B174/Data!$B$16</f>
        <v>14.9</v>
      </c>
      <c r="D174">
        <v>1</v>
      </c>
      <c r="E174">
        <f t="shared" si="2"/>
        <v>0</v>
      </c>
      <c r="F174">
        <v>0</v>
      </c>
      <c r="G174">
        <f>D174*Data!$B$10</f>
        <v>1</v>
      </c>
    </row>
    <row r="175" spans="1:7" ht="12.75">
      <c r="A175">
        <v>152</v>
      </c>
      <c r="B175" s="3">
        <f>IF(10*Data!$B$15&lt;Data!$B$16,(A175-100)*(Data!$B$16-10*Data!$B$15)/60+10*Data!$B$15,(A175-100)*(10*Data!$B$16-10*Data!$B$15)/100)+10*Data!$B$15</f>
        <v>11777.465788800255</v>
      </c>
      <c r="C175" s="2">
        <f>B175/Data!$B$16</f>
        <v>14.799999999999999</v>
      </c>
      <c r="D175">
        <v>1</v>
      </c>
      <c r="E175">
        <f t="shared" si="2"/>
        <v>0</v>
      </c>
      <c r="F175">
        <v>0</v>
      </c>
      <c r="G175">
        <f>D175*Data!$B$10</f>
        <v>1</v>
      </c>
    </row>
    <row r="176" spans="1:7" ht="12.75">
      <c r="A176">
        <v>153</v>
      </c>
      <c r="B176" s="3">
        <f>IF(10*Data!$B$15&lt;Data!$B$16,(A176-100)*(Data!$B$16-10*Data!$B$15)/60+10*Data!$B$15,(A176-100)*(10*Data!$B$16-10*Data!$B$15)/100)+10*Data!$B$15</f>
        <v>11697.888317254308</v>
      </c>
      <c r="C176" s="2">
        <f>B176/Data!$B$16</f>
        <v>14.700000000000001</v>
      </c>
      <c r="D176">
        <v>1</v>
      </c>
      <c r="E176">
        <f t="shared" si="2"/>
        <v>0</v>
      </c>
      <c r="F176">
        <v>0</v>
      </c>
      <c r="G176">
        <f>D176*Data!$B$10</f>
        <v>1</v>
      </c>
    </row>
    <row r="177" spans="1:7" ht="12.75">
      <c r="A177">
        <v>154</v>
      </c>
      <c r="B177" s="3">
        <f>IF(10*Data!$B$15&lt;Data!$B$16,(A177-100)*(Data!$B$16-10*Data!$B$15)/60+10*Data!$B$15,(A177-100)*(10*Data!$B$16-10*Data!$B$15)/100)+10*Data!$B$15</f>
        <v>11618.31084570836</v>
      </c>
      <c r="C177" s="2">
        <f>B177/Data!$B$16</f>
        <v>14.6</v>
      </c>
      <c r="D177">
        <v>1</v>
      </c>
      <c r="E177">
        <f t="shared" si="2"/>
        <v>0</v>
      </c>
      <c r="F177">
        <v>0</v>
      </c>
      <c r="G177">
        <f>D177*Data!$B$10</f>
        <v>1</v>
      </c>
    </row>
    <row r="178" spans="1:7" ht="12.75">
      <c r="A178">
        <v>155</v>
      </c>
      <c r="B178" s="3">
        <f>IF(10*Data!$B$15&lt;Data!$B$16,(A178-100)*(Data!$B$16-10*Data!$B$15)/60+10*Data!$B$15,(A178-100)*(10*Data!$B$16-10*Data!$B$15)/100)+10*Data!$B$15</f>
        <v>11538.733374162413</v>
      </c>
      <c r="C178" s="2">
        <f>B178/Data!$B$16</f>
        <v>14.5</v>
      </c>
      <c r="D178">
        <v>1</v>
      </c>
      <c r="E178">
        <f t="shared" si="2"/>
        <v>0</v>
      </c>
      <c r="F178">
        <v>0</v>
      </c>
      <c r="G178">
        <f>D178*Data!$B$10</f>
        <v>1</v>
      </c>
    </row>
    <row r="179" spans="1:7" ht="12.75">
      <c r="A179">
        <v>156</v>
      </c>
      <c r="B179" s="3">
        <f>IF(10*Data!$B$15&lt;Data!$B$16,(A179-100)*(Data!$B$16-10*Data!$B$15)/60+10*Data!$B$15,(A179-100)*(10*Data!$B$16-10*Data!$B$15)/100)+10*Data!$B$15</f>
        <v>11459.155902616465</v>
      </c>
      <c r="C179" s="2">
        <f>B179/Data!$B$16</f>
        <v>14.4</v>
      </c>
      <c r="D179">
        <v>1</v>
      </c>
      <c r="E179">
        <f t="shared" si="2"/>
        <v>0</v>
      </c>
      <c r="F179">
        <v>0</v>
      </c>
      <c r="G179">
        <f>D179*Data!$B$10</f>
        <v>1</v>
      </c>
    </row>
    <row r="180" spans="1:7" ht="12.75">
      <c r="A180">
        <v>157</v>
      </c>
      <c r="B180" s="3">
        <f>IF(10*Data!$B$15&lt;Data!$B$16,(A180-100)*(Data!$B$16-10*Data!$B$15)/60+10*Data!$B$15,(A180-100)*(10*Data!$B$16-10*Data!$B$15)/100)+10*Data!$B$15</f>
        <v>11379.578431070517</v>
      </c>
      <c r="C180" s="2">
        <f>B180/Data!$B$16</f>
        <v>14.299999999999999</v>
      </c>
      <c r="D180">
        <v>1</v>
      </c>
      <c r="E180">
        <f t="shared" si="2"/>
        <v>0</v>
      </c>
      <c r="F180">
        <v>0</v>
      </c>
      <c r="G180">
        <f>D180*Data!$B$10</f>
        <v>1</v>
      </c>
    </row>
    <row r="181" spans="1:7" ht="12.75">
      <c r="A181">
        <v>158</v>
      </c>
      <c r="B181" s="3">
        <f>IF(10*Data!$B$15&lt;Data!$B$16,(A181-100)*(Data!$B$16-10*Data!$B$15)/60+10*Data!$B$15,(A181-100)*(10*Data!$B$16-10*Data!$B$15)/100)+10*Data!$B$15</f>
        <v>11300.00095952457</v>
      </c>
      <c r="C181" s="2">
        <f>B181/Data!$B$16</f>
        <v>14.200000000000001</v>
      </c>
      <c r="D181">
        <v>1</v>
      </c>
      <c r="E181">
        <f t="shared" si="2"/>
        <v>0</v>
      </c>
      <c r="F181">
        <v>0</v>
      </c>
      <c r="G181">
        <f>D181*Data!$B$10</f>
        <v>1</v>
      </c>
    </row>
    <row r="182" spans="1:7" ht="12.75">
      <c r="A182">
        <v>159</v>
      </c>
      <c r="B182" s="3">
        <f>IF(10*Data!$B$15&lt;Data!$B$16,(A182-100)*(Data!$B$16-10*Data!$B$15)/60+10*Data!$B$15,(A182-100)*(10*Data!$B$16-10*Data!$B$15)/100)+10*Data!$B$15</f>
        <v>11220.423487978622</v>
      </c>
      <c r="C182" s="2">
        <f>B182/Data!$B$16</f>
        <v>14.1</v>
      </c>
      <c r="D182">
        <v>1</v>
      </c>
      <c r="E182">
        <f t="shared" si="2"/>
        <v>0</v>
      </c>
      <c r="F182">
        <v>0</v>
      </c>
      <c r="G182">
        <f>D182*Data!$B$10</f>
        <v>1</v>
      </c>
    </row>
    <row r="183" spans="1:7" ht="12.75">
      <c r="A183">
        <v>160</v>
      </c>
      <c r="B183" s="3">
        <f>IF(10*Data!$B$15&lt;Data!$B$16,(A183-100)*(Data!$B$16-10*Data!$B$15)/60+10*Data!$B$15,(A183-100)*(10*Data!$B$16-10*Data!$B$15)/100)+10*Data!$B$15</f>
        <v>11140.846016432675</v>
      </c>
      <c r="C183" s="2">
        <f>B183/Data!$B$16</f>
        <v>14.000000000000002</v>
      </c>
      <c r="D183">
        <v>1</v>
      </c>
      <c r="E183">
        <f t="shared" si="2"/>
        <v>0</v>
      </c>
      <c r="F183">
        <v>0</v>
      </c>
      <c r="G183">
        <f>D183*Data!$B$10</f>
        <v>1</v>
      </c>
    </row>
    <row r="184" spans="1:7" ht="12.75">
      <c r="A184">
        <v>161</v>
      </c>
      <c r="B184" s="3">
        <f>IF(10*Data!$B$15&lt;Data!$B$16,(A185-160)*9*Data!$B$16/40+Data!$B$16,(A184-100)*(10*Data!$B$16-10*Data!$B$15)/100)+10*Data!$B$15</f>
        <v>11061.268544886727</v>
      </c>
      <c r="C184" s="2">
        <f>B184/Data!$B$16</f>
        <v>13.9</v>
      </c>
      <c r="D184">
        <v>1</v>
      </c>
      <c r="E184">
        <f t="shared" si="2"/>
        <v>0</v>
      </c>
      <c r="F184">
        <v>0</v>
      </c>
      <c r="G184">
        <f>D184*Data!$B$10</f>
        <v>1</v>
      </c>
    </row>
    <row r="185" spans="1:7" ht="12.75">
      <c r="A185">
        <v>162</v>
      </c>
      <c r="B185" s="3">
        <f>IF(10*Data!$B$15&lt;Data!$B$16,(A186-160)*9*Data!$B$16/40+Data!$B$16,(A185-100)*(10*Data!$B$16-10*Data!$B$15)/100)+10*Data!$B$15</f>
        <v>10981.691073340779</v>
      </c>
      <c r="C185" s="2">
        <f>B185/Data!$B$16</f>
        <v>13.799999999999999</v>
      </c>
      <c r="D185">
        <v>1</v>
      </c>
      <c r="E185">
        <f t="shared" si="2"/>
        <v>0</v>
      </c>
      <c r="F185">
        <v>0</v>
      </c>
      <c r="G185">
        <f>D185*Data!$B$10</f>
        <v>1</v>
      </c>
    </row>
    <row r="186" spans="1:7" ht="12.75">
      <c r="A186">
        <v>163</v>
      </c>
      <c r="B186" s="3">
        <f>IF(10*Data!$B$15&lt;Data!$B$16,(A187-160)*9*Data!$B$16/40+Data!$B$16,(A186-100)*(10*Data!$B$16-10*Data!$B$15)/100)+10*Data!$B$15</f>
        <v>10902.11360179483</v>
      </c>
      <c r="C186" s="2">
        <f>B186/Data!$B$16</f>
        <v>13.7</v>
      </c>
      <c r="D186">
        <v>1</v>
      </c>
      <c r="E186">
        <f t="shared" si="2"/>
        <v>0</v>
      </c>
      <c r="F186">
        <v>0</v>
      </c>
      <c r="G186">
        <f>D186*Data!$B$10</f>
        <v>1</v>
      </c>
    </row>
    <row r="187" spans="1:7" ht="12.75">
      <c r="A187">
        <v>164</v>
      </c>
      <c r="B187" s="3">
        <f>IF(10*Data!$B$15&lt;Data!$B$16,(A188-160)*9*Data!$B$16/40+Data!$B$16,(A187-100)*(10*Data!$B$16-10*Data!$B$15)/100)+10*Data!$B$15</f>
        <v>10822.536130248884</v>
      </c>
      <c r="C187" s="2">
        <f>B187/Data!$B$16</f>
        <v>13.6</v>
      </c>
      <c r="D187">
        <v>1</v>
      </c>
      <c r="E187">
        <f t="shared" si="2"/>
        <v>0</v>
      </c>
      <c r="F187">
        <v>0</v>
      </c>
      <c r="G187">
        <f>D187*Data!$B$10</f>
        <v>1</v>
      </c>
    </row>
    <row r="188" spans="1:7" ht="12.75">
      <c r="A188">
        <v>165</v>
      </c>
      <c r="B188" s="3">
        <f>IF(10*Data!$B$15&lt;Data!$B$16,(A189-160)*9*Data!$B$16/40+Data!$B$16,(A188-100)*(10*Data!$B$16-10*Data!$B$15)/100)+10*Data!$B$15</f>
        <v>10742.958658702937</v>
      </c>
      <c r="C188" s="2">
        <f>B188/Data!$B$16</f>
        <v>13.500000000000002</v>
      </c>
      <c r="D188">
        <v>1</v>
      </c>
      <c r="E188">
        <f t="shared" si="2"/>
        <v>0</v>
      </c>
      <c r="F188">
        <v>0</v>
      </c>
      <c r="G188">
        <f>D188*Data!$B$10</f>
        <v>1</v>
      </c>
    </row>
    <row r="189" spans="1:7" ht="12.75">
      <c r="A189">
        <v>166</v>
      </c>
      <c r="B189" s="3">
        <f>IF(10*Data!$B$15&lt;Data!$B$16,(A190-160)*9*Data!$B$16/40+Data!$B$16,(A189-100)*(10*Data!$B$16-10*Data!$B$15)/100)+10*Data!$B$15</f>
        <v>10663.381187156989</v>
      </c>
      <c r="C189" s="2">
        <f>B189/Data!$B$16</f>
        <v>13.4</v>
      </c>
      <c r="D189">
        <v>1</v>
      </c>
      <c r="E189">
        <f t="shared" si="2"/>
        <v>0</v>
      </c>
      <c r="F189">
        <v>0</v>
      </c>
      <c r="G189">
        <f>D189*Data!$B$10</f>
        <v>1</v>
      </c>
    </row>
    <row r="190" spans="1:7" ht="12.75">
      <c r="A190">
        <v>167</v>
      </c>
      <c r="B190" s="3">
        <f>IF(10*Data!$B$15&lt;Data!$B$16,(A191-160)*9*Data!$B$16/40+Data!$B$16,(A190-100)*(10*Data!$B$16-10*Data!$B$15)/100)+10*Data!$B$15</f>
        <v>10583.80371561104</v>
      </c>
      <c r="C190" s="2">
        <f>B190/Data!$B$16</f>
        <v>13.299999999999999</v>
      </c>
      <c r="D190">
        <v>1</v>
      </c>
      <c r="E190">
        <f t="shared" si="2"/>
        <v>0</v>
      </c>
      <c r="F190">
        <v>0</v>
      </c>
      <c r="G190">
        <f>D190*Data!$B$10</f>
        <v>1</v>
      </c>
    </row>
    <row r="191" spans="1:7" ht="12.75">
      <c r="A191">
        <v>168</v>
      </c>
      <c r="B191" s="3">
        <f>IF(10*Data!$B$15&lt;Data!$B$16,(A192-160)*9*Data!$B$16/40+Data!$B$16,(A191-100)*(10*Data!$B$16-10*Data!$B$15)/100)+10*Data!$B$15</f>
        <v>10504.226244065092</v>
      </c>
      <c r="C191" s="2">
        <f>B191/Data!$B$16</f>
        <v>13.2</v>
      </c>
      <c r="D191">
        <v>1</v>
      </c>
      <c r="E191">
        <f t="shared" si="2"/>
        <v>0</v>
      </c>
      <c r="F191">
        <v>0</v>
      </c>
      <c r="G191">
        <f>D191*Data!$B$10</f>
        <v>1</v>
      </c>
    </row>
    <row r="192" spans="1:7" ht="12.75">
      <c r="A192">
        <v>169</v>
      </c>
      <c r="B192" s="3">
        <f>IF(10*Data!$B$15&lt;Data!$B$16,(A193-160)*9*Data!$B$16/40+Data!$B$16,(A192-100)*(10*Data!$B$16-10*Data!$B$15)/100)+10*Data!$B$15</f>
        <v>10424.648772519145</v>
      </c>
      <c r="C192" s="2">
        <f>B192/Data!$B$16</f>
        <v>13.1</v>
      </c>
      <c r="D192">
        <v>1</v>
      </c>
      <c r="E192">
        <f t="shared" si="2"/>
        <v>0</v>
      </c>
      <c r="F192">
        <v>0</v>
      </c>
      <c r="G192">
        <f>D192*Data!$B$10</f>
        <v>1</v>
      </c>
    </row>
    <row r="193" spans="1:7" ht="12.75">
      <c r="A193">
        <v>170</v>
      </c>
      <c r="B193" s="3">
        <f>IF(10*Data!$B$15&lt;Data!$B$16,(A194-160)*9*Data!$B$16/40+Data!$B$16,(A193-100)*(10*Data!$B$16-10*Data!$B$15)/100)+10*Data!$B$15</f>
        <v>10345.071300973199</v>
      </c>
      <c r="C193" s="2">
        <f>B193/Data!$B$16</f>
        <v>13.000000000000002</v>
      </c>
      <c r="D193">
        <v>1</v>
      </c>
      <c r="E193">
        <f t="shared" si="2"/>
        <v>0</v>
      </c>
      <c r="F193">
        <v>0</v>
      </c>
      <c r="G193">
        <f>D193*Data!$B$10</f>
        <v>1</v>
      </c>
    </row>
    <row r="194" spans="1:7" ht="12.75">
      <c r="A194">
        <v>171</v>
      </c>
      <c r="B194" s="3">
        <f>IF(10*Data!$B$15&lt;Data!$B$16,(A195-160)*9*Data!$B$16/40+Data!$B$16,(A194-100)*(10*Data!$B$16-10*Data!$B$15)/100)+10*Data!$B$15</f>
        <v>10265.49382942725</v>
      </c>
      <c r="C194" s="2">
        <f>B194/Data!$B$16</f>
        <v>12.9</v>
      </c>
      <c r="D194">
        <v>1</v>
      </c>
      <c r="E194">
        <f t="shared" si="2"/>
        <v>0</v>
      </c>
      <c r="F194">
        <v>0</v>
      </c>
      <c r="G194">
        <f>D194*Data!$B$10</f>
        <v>1</v>
      </c>
    </row>
    <row r="195" spans="1:7" ht="12.75">
      <c r="A195">
        <v>172</v>
      </c>
      <c r="B195" s="3">
        <f>IF(10*Data!$B$15&lt;Data!$B$16,(A196-160)*9*Data!$B$16/40+Data!$B$16,(A195-100)*(10*Data!$B$16-10*Data!$B$15)/100)+10*Data!$B$15</f>
        <v>10185.916357881302</v>
      </c>
      <c r="C195" s="2">
        <f>B195/Data!$B$16</f>
        <v>12.8</v>
      </c>
      <c r="D195">
        <v>1</v>
      </c>
      <c r="E195">
        <f t="shared" si="2"/>
        <v>0</v>
      </c>
      <c r="F195">
        <v>0</v>
      </c>
      <c r="G195">
        <f>D195*Data!$B$10</f>
        <v>1</v>
      </c>
    </row>
    <row r="196" spans="1:7" ht="12.75">
      <c r="A196">
        <v>173</v>
      </c>
      <c r="B196" s="3">
        <f>IF(10*Data!$B$15&lt;Data!$B$16,(A197-160)*9*Data!$B$16/40+Data!$B$16,(A196-100)*(10*Data!$B$16-10*Data!$B$15)/100)+10*Data!$B$15</f>
        <v>10106.338886335354</v>
      </c>
      <c r="C196" s="2">
        <f>B196/Data!$B$16</f>
        <v>12.7</v>
      </c>
      <c r="D196">
        <v>1</v>
      </c>
      <c r="E196">
        <f t="shared" si="2"/>
        <v>0</v>
      </c>
      <c r="F196">
        <v>0</v>
      </c>
      <c r="G196">
        <f>D196*Data!$B$10</f>
        <v>1</v>
      </c>
    </row>
    <row r="197" spans="1:7" ht="12.75">
      <c r="A197">
        <v>174</v>
      </c>
      <c r="B197" s="3">
        <f>IF(10*Data!$B$15&lt;Data!$B$16,(A198-160)*9*Data!$B$16/40+Data!$B$16,(A197-100)*(10*Data!$B$16-10*Data!$B$15)/100)+10*Data!$B$15</f>
        <v>10026.761414789407</v>
      </c>
      <c r="C197" s="2">
        <f>B197/Data!$B$16</f>
        <v>12.600000000000001</v>
      </c>
      <c r="D197">
        <v>1</v>
      </c>
      <c r="E197">
        <f t="shared" si="2"/>
        <v>0</v>
      </c>
      <c r="F197">
        <v>0</v>
      </c>
      <c r="G197">
        <f>D197*Data!$B$10</f>
        <v>1</v>
      </c>
    </row>
    <row r="198" spans="1:7" ht="12.75">
      <c r="A198">
        <v>175</v>
      </c>
      <c r="B198" s="3">
        <f>IF(10*Data!$B$15&lt;Data!$B$16,(A199-160)*9*Data!$B$16/40+Data!$B$16,(A198-100)*(10*Data!$B$16-10*Data!$B$15)/100)+10*Data!$B$15</f>
        <v>9947.18394324346</v>
      </c>
      <c r="C198" s="2">
        <f>B198/Data!$B$16</f>
        <v>12.500000000000002</v>
      </c>
      <c r="D198">
        <v>1</v>
      </c>
      <c r="E198">
        <f t="shared" si="2"/>
        <v>0</v>
      </c>
      <c r="F198">
        <v>0</v>
      </c>
      <c r="G198">
        <f>D198*Data!$B$10</f>
        <v>1</v>
      </c>
    </row>
    <row r="199" spans="1:7" ht="12.75">
      <c r="A199">
        <v>176</v>
      </c>
      <c r="B199" s="3">
        <f>IF(10*Data!$B$15&lt;Data!$B$16,(A200-160)*9*Data!$B$16/40+Data!$B$16,(A199-100)*(10*Data!$B$16-10*Data!$B$15)/100)+10*Data!$B$15</f>
        <v>9867.606471697512</v>
      </c>
      <c r="C199" s="2">
        <f>B199/Data!$B$16</f>
        <v>12.4</v>
      </c>
      <c r="D199">
        <v>1</v>
      </c>
      <c r="E199">
        <f t="shared" si="2"/>
        <v>0</v>
      </c>
      <c r="F199">
        <v>0</v>
      </c>
      <c r="G199">
        <f>D199*Data!$B$10</f>
        <v>1</v>
      </c>
    </row>
    <row r="200" spans="1:7" ht="12.75">
      <c r="A200">
        <v>177</v>
      </c>
      <c r="B200" s="3">
        <f>IF(10*Data!$B$15&lt;Data!$B$16,(A201-160)*9*Data!$B$16/40+Data!$B$16,(A200-100)*(10*Data!$B$16-10*Data!$B$15)/100)+10*Data!$B$15</f>
        <v>9788.029000151564</v>
      </c>
      <c r="C200" s="2">
        <f>B200/Data!$B$16</f>
        <v>12.3</v>
      </c>
      <c r="D200">
        <v>1</v>
      </c>
      <c r="E200">
        <f t="shared" si="2"/>
        <v>0</v>
      </c>
      <c r="F200">
        <v>0</v>
      </c>
      <c r="G200">
        <f>D200*Data!$B$10</f>
        <v>1</v>
      </c>
    </row>
    <row r="201" spans="1:7" ht="12.75">
      <c r="A201">
        <v>178</v>
      </c>
      <c r="B201" s="3">
        <f>IF(10*Data!$B$15&lt;Data!$B$16,(A202-160)*9*Data!$B$16/40+Data!$B$16,(A201-100)*(10*Data!$B$16-10*Data!$B$15)/100)+10*Data!$B$15</f>
        <v>9708.451528605616</v>
      </c>
      <c r="C201" s="2">
        <f>B201/Data!$B$16</f>
        <v>12.2</v>
      </c>
      <c r="D201">
        <v>1</v>
      </c>
      <c r="E201">
        <f t="shared" si="2"/>
        <v>0</v>
      </c>
      <c r="F201">
        <v>0</v>
      </c>
      <c r="G201">
        <f>D201*Data!$B$10</f>
        <v>1</v>
      </c>
    </row>
    <row r="202" spans="1:7" ht="12.75">
      <c r="A202">
        <v>179</v>
      </c>
      <c r="B202" s="3">
        <f>IF(10*Data!$B$15&lt;Data!$B$16,(A203-160)*9*Data!$B$16/40+Data!$B$16,(A202-100)*(10*Data!$B$16-10*Data!$B$15)/100)+10*Data!$B$15</f>
        <v>9628.874057059667</v>
      </c>
      <c r="C202" s="2">
        <f>B202/Data!$B$16</f>
        <v>12.099999999999998</v>
      </c>
      <c r="D202">
        <v>1</v>
      </c>
      <c r="E202">
        <f t="shared" si="2"/>
        <v>0</v>
      </c>
      <c r="F202">
        <v>0</v>
      </c>
      <c r="G202">
        <f>D202*Data!$B$10</f>
        <v>1</v>
      </c>
    </row>
    <row r="203" spans="1:7" ht="12.75">
      <c r="A203">
        <v>180</v>
      </c>
      <c r="B203" s="3">
        <f>IF(10*Data!$B$15&lt;Data!$B$16,(A204-160)*9*Data!$B$16/40+Data!$B$16,(A203-100)*(10*Data!$B$16-10*Data!$B$15)/100)+10*Data!$B$15</f>
        <v>9549.29658551372</v>
      </c>
      <c r="C203" s="2">
        <f>B203/Data!$B$16</f>
        <v>12</v>
      </c>
      <c r="D203">
        <v>1</v>
      </c>
      <c r="E203">
        <f t="shared" si="2"/>
        <v>0</v>
      </c>
      <c r="F203">
        <v>0</v>
      </c>
      <c r="G203">
        <f>D203*Data!$B$10</f>
        <v>1</v>
      </c>
    </row>
    <row r="204" spans="1:7" ht="12.75">
      <c r="A204">
        <v>181</v>
      </c>
      <c r="B204" s="3">
        <f>IF(10*Data!$B$15&lt;Data!$B$16,(A205-160)*9*Data!$B$16/40+Data!$B$16,(A204-100)*(10*Data!$B$16-10*Data!$B$15)/100)+10*Data!$B$15</f>
        <v>9469.719113967774</v>
      </c>
      <c r="C204" s="2">
        <f>B204/Data!$B$16</f>
        <v>11.900000000000002</v>
      </c>
      <c r="D204">
        <v>1</v>
      </c>
      <c r="E204">
        <f t="shared" si="2"/>
        <v>0</v>
      </c>
      <c r="F204">
        <v>0</v>
      </c>
      <c r="G204">
        <f>D204*Data!$B$10</f>
        <v>1</v>
      </c>
    </row>
    <row r="205" spans="1:7" ht="12.75">
      <c r="A205">
        <v>182</v>
      </c>
      <c r="B205" s="3">
        <f>IF(10*Data!$B$15&lt;Data!$B$16,(A206-160)*9*Data!$B$16/40+Data!$B$16,(A205-100)*(10*Data!$B$16-10*Data!$B$15)/100)+10*Data!$B$15</f>
        <v>9390.141642421826</v>
      </c>
      <c r="C205" s="2">
        <f>B205/Data!$B$16</f>
        <v>11.8</v>
      </c>
      <c r="D205">
        <v>1</v>
      </c>
      <c r="E205">
        <f t="shared" si="2"/>
        <v>0</v>
      </c>
      <c r="F205">
        <v>0</v>
      </c>
      <c r="G205">
        <f>D205*Data!$B$10</f>
        <v>1</v>
      </c>
    </row>
    <row r="206" spans="1:7" ht="12.75">
      <c r="A206">
        <v>183</v>
      </c>
      <c r="B206" s="3">
        <f>IF(10*Data!$B$15&lt;Data!$B$16,(A207-160)*9*Data!$B$16/40+Data!$B$16,(A206-100)*(10*Data!$B$16-10*Data!$B$15)/100)+10*Data!$B$15</f>
        <v>9310.564170875878</v>
      </c>
      <c r="C206" s="2">
        <f>B206/Data!$B$16</f>
        <v>11.7</v>
      </c>
      <c r="D206">
        <v>1</v>
      </c>
      <c r="E206">
        <f t="shared" si="2"/>
        <v>0</v>
      </c>
      <c r="F206">
        <v>0</v>
      </c>
      <c r="G206">
        <f>D206*Data!$B$10</f>
        <v>1</v>
      </c>
    </row>
    <row r="207" spans="1:7" ht="12.75">
      <c r="A207">
        <v>184</v>
      </c>
      <c r="B207" s="3">
        <f>IF(10*Data!$B$15&lt;Data!$B$16,(A208-160)*9*Data!$B$16/40+Data!$B$16,(A207-100)*(10*Data!$B$16-10*Data!$B$15)/100)+10*Data!$B$15</f>
        <v>9230.98669932993</v>
      </c>
      <c r="C207" s="2">
        <f>B207/Data!$B$16</f>
        <v>11.6</v>
      </c>
      <c r="D207">
        <v>1</v>
      </c>
      <c r="E207">
        <f t="shared" si="2"/>
        <v>0</v>
      </c>
      <c r="F207">
        <v>0</v>
      </c>
      <c r="G207">
        <f>D207*Data!$B$10</f>
        <v>1</v>
      </c>
    </row>
    <row r="208" spans="1:7" ht="12.75">
      <c r="A208">
        <v>185</v>
      </c>
      <c r="B208" s="3">
        <f>IF(10*Data!$B$15&lt;Data!$B$16,(A209-160)*9*Data!$B$16/40+Data!$B$16,(A208-100)*(10*Data!$B$16-10*Data!$B$15)/100)+10*Data!$B$15</f>
        <v>9151.409227783983</v>
      </c>
      <c r="C208" s="2">
        <f>B208/Data!$B$16</f>
        <v>11.5</v>
      </c>
      <c r="D208">
        <v>1</v>
      </c>
      <c r="E208">
        <f t="shared" si="2"/>
        <v>0</v>
      </c>
      <c r="F208">
        <v>0</v>
      </c>
      <c r="G208">
        <f>D208*Data!$B$10</f>
        <v>1</v>
      </c>
    </row>
    <row r="209" spans="1:7" ht="12.75">
      <c r="A209">
        <v>186</v>
      </c>
      <c r="B209" s="3">
        <f>IF(10*Data!$B$15&lt;Data!$B$16,(A210-160)*9*Data!$B$16/40+Data!$B$16,(A209-100)*(10*Data!$B$16-10*Data!$B$15)/100)+10*Data!$B$15</f>
        <v>9071.831756238036</v>
      </c>
      <c r="C209" s="2">
        <f>B209/Data!$B$16</f>
        <v>11.400000000000002</v>
      </c>
      <c r="D209">
        <v>1</v>
      </c>
      <c r="E209">
        <f t="shared" si="2"/>
        <v>0</v>
      </c>
      <c r="F209">
        <v>0</v>
      </c>
      <c r="G209">
        <f>D209*Data!$B$10</f>
        <v>1</v>
      </c>
    </row>
    <row r="210" spans="1:7" ht="12.75">
      <c r="A210">
        <v>187</v>
      </c>
      <c r="B210" s="3">
        <f>IF(10*Data!$B$15&lt;Data!$B$16,(A211-160)*9*Data!$B$16/40+Data!$B$16,(A210-100)*(10*Data!$B$16-10*Data!$B$15)/100)+10*Data!$B$15</f>
        <v>8992.254284692088</v>
      </c>
      <c r="C210" s="2">
        <f>B210/Data!$B$16</f>
        <v>11.3</v>
      </c>
      <c r="D210">
        <v>1</v>
      </c>
      <c r="E210">
        <f t="shared" si="2"/>
        <v>0</v>
      </c>
      <c r="F210">
        <v>0</v>
      </c>
      <c r="G210">
        <f>D210*Data!$B$10</f>
        <v>1</v>
      </c>
    </row>
    <row r="211" spans="1:7" ht="12.75">
      <c r="A211">
        <v>188</v>
      </c>
      <c r="B211" s="3">
        <f>IF(10*Data!$B$15&lt;Data!$B$16,(A212-160)*9*Data!$B$16/40+Data!$B$16,(A211-100)*(10*Data!$B$16-10*Data!$B$15)/100)+10*Data!$B$15</f>
        <v>8912.67681314614</v>
      </c>
      <c r="C211" s="2">
        <f>B211/Data!$B$16</f>
        <v>11.2</v>
      </c>
      <c r="D211">
        <v>1</v>
      </c>
      <c r="E211">
        <f t="shared" si="2"/>
        <v>0</v>
      </c>
      <c r="F211">
        <v>0</v>
      </c>
      <c r="G211">
        <f>D211*Data!$B$10</f>
        <v>1</v>
      </c>
    </row>
    <row r="212" spans="1:7" ht="12.75">
      <c r="A212">
        <v>189</v>
      </c>
      <c r="B212" s="3">
        <f>IF(10*Data!$B$15&lt;Data!$B$16,(A213-160)*9*Data!$B$16/40+Data!$B$16,(A212-100)*(10*Data!$B$16-10*Data!$B$15)/100)+10*Data!$B$15</f>
        <v>8833.099341600191</v>
      </c>
      <c r="C212" s="2">
        <f>B212/Data!$B$16</f>
        <v>11.1</v>
      </c>
      <c r="D212">
        <v>1</v>
      </c>
      <c r="E212">
        <f t="shared" si="2"/>
        <v>0</v>
      </c>
      <c r="F212">
        <v>0</v>
      </c>
      <c r="G212">
        <f>D212*Data!$B$10</f>
        <v>1</v>
      </c>
    </row>
    <row r="213" spans="1:7" ht="12.75">
      <c r="A213">
        <v>190</v>
      </c>
      <c r="B213" s="3">
        <f>IF(10*Data!$B$15&lt;Data!$B$16,(A214-160)*9*Data!$B$16/40+Data!$B$16,(A213-100)*(10*Data!$B$16-10*Data!$B$15)/100)+10*Data!$B$15</f>
        <v>8753.521870054243</v>
      </c>
      <c r="C213" s="2">
        <f>B213/Data!$B$16</f>
        <v>10.999999999999998</v>
      </c>
      <c r="D213">
        <v>1</v>
      </c>
      <c r="E213">
        <f t="shared" si="2"/>
        <v>0</v>
      </c>
      <c r="F213">
        <v>0</v>
      </c>
      <c r="G213">
        <f>D213*Data!$B$10</f>
        <v>1</v>
      </c>
    </row>
    <row r="214" spans="1:7" ht="12.75">
      <c r="A214">
        <v>191</v>
      </c>
      <c r="B214" s="3">
        <f>IF(10*Data!$B$15&lt;Data!$B$16,(A215-160)*9*Data!$B$16/40+Data!$B$16,(A214-100)*(10*Data!$B$16-10*Data!$B$15)/100)+10*Data!$B$15</f>
        <v>8673.944398508296</v>
      </c>
      <c r="C214" s="2">
        <f>B214/Data!$B$16</f>
        <v>10.9</v>
      </c>
      <c r="D214">
        <v>1</v>
      </c>
      <c r="E214">
        <f t="shared" si="2"/>
        <v>0</v>
      </c>
      <c r="F214">
        <v>0</v>
      </c>
      <c r="G214">
        <f>D214*Data!$B$10</f>
        <v>1</v>
      </c>
    </row>
    <row r="215" spans="1:7" ht="12.75">
      <c r="A215">
        <v>192</v>
      </c>
      <c r="B215" s="3">
        <f>IF(10*Data!$B$15&lt;Data!$B$16,(A216-160)*9*Data!$B$16/40+Data!$B$16,(A215-100)*(10*Data!$B$16-10*Data!$B$15)/100)+10*Data!$B$15</f>
        <v>8594.36692696235</v>
      </c>
      <c r="C215" s="2">
        <f>B215/Data!$B$16</f>
        <v>10.8</v>
      </c>
      <c r="D215">
        <v>1</v>
      </c>
      <c r="E215">
        <f t="shared" si="2"/>
        <v>0</v>
      </c>
      <c r="F215">
        <v>0</v>
      </c>
      <c r="G215">
        <f>D215*Data!$B$10</f>
        <v>1</v>
      </c>
    </row>
    <row r="216" spans="1:7" ht="12.75">
      <c r="A216">
        <v>193</v>
      </c>
      <c r="B216" s="3">
        <f>IF(10*Data!$B$15&lt;Data!$B$16,(A217-160)*9*Data!$B$16/40+Data!$B$16,(A216-100)*(10*Data!$B$16-10*Data!$B$15)/100)+10*Data!$B$15</f>
        <v>8514.789455416401</v>
      </c>
      <c r="C216" s="2">
        <f>B216/Data!$B$16</f>
        <v>10.700000000000001</v>
      </c>
      <c r="D216">
        <v>1</v>
      </c>
      <c r="E216">
        <f aca="true" t="shared" si="3" ref="E216:E223">20*LOG10(ABS(D216))</f>
        <v>0</v>
      </c>
      <c r="F216">
        <v>0</v>
      </c>
      <c r="G216">
        <f>D216*Data!$B$10</f>
        <v>1</v>
      </c>
    </row>
    <row r="217" spans="1:7" ht="12.75">
      <c r="A217">
        <v>194</v>
      </c>
      <c r="B217" s="3">
        <f>IF(10*Data!$B$15&lt;Data!$B$16,(A218-160)*9*Data!$B$16/40+Data!$B$16,(A217-100)*(10*Data!$B$16-10*Data!$B$15)/100)+10*Data!$B$15</f>
        <v>8435.211983870453</v>
      </c>
      <c r="C217" s="2">
        <f>B217/Data!$B$16</f>
        <v>10.6</v>
      </c>
      <c r="D217">
        <v>1</v>
      </c>
      <c r="E217">
        <f t="shared" si="3"/>
        <v>0</v>
      </c>
      <c r="F217">
        <v>0</v>
      </c>
      <c r="G217">
        <f>D217*Data!$B$10</f>
        <v>1</v>
      </c>
    </row>
    <row r="218" spans="1:7" ht="12.75">
      <c r="A218">
        <v>195</v>
      </c>
      <c r="B218" s="3">
        <f>IF(10*Data!$B$15&lt;Data!$B$16,(A219-160)*9*Data!$B$16/40+Data!$B$16,(A218-100)*(10*Data!$B$16-10*Data!$B$15)/100)+10*Data!$B$15</f>
        <v>8355.634512324505</v>
      </c>
      <c r="C218" s="2">
        <f>B218/Data!$B$16</f>
        <v>10.499999999999998</v>
      </c>
      <c r="D218">
        <v>1</v>
      </c>
      <c r="E218">
        <f t="shared" si="3"/>
        <v>0</v>
      </c>
      <c r="F218">
        <v>0</v>
      </c>
      <c r="G218">
        <f>D218*Data!$B$10</f>
        <v>1</v>
      </c>
    </row>
    <row r="219" spans="1:7" ht="12.75">
      <c r="A219">
        <v>196</v>
      </c>
      <c r="B219" s="3">
        <f>IF(10*Data!$B$15&lt;Data!$B$16,(A220-160)*9*Data!$B$16/40+Data!$B$16,(A219-100)*(10*Data!$B$16-10*Data!$B$15)/100)+10*Data!$B$15</f>
        <v>8276.057040778558</v>
      </c>
      <c r="C219" s="2">
        <f>B219/Data!$B$16</f>
        <v>10.4</v>
      </c>
      <c r="D219">
        <v>1</v>
      </c>
      <c r="E219">
        <f t="shared" si="3"/>
        <v>0</v>
      </c>
      <c r="F219">
        <v>0</v>
      </c>
      <c r="G219">
        <f>D219*Data!$B$10</f>
        <v>1</v>
      </c>
    </row>
    <row r="220" spans="1:7" ht="12.75">
      <c r="A220">
        <v>197</v>
      </c>
      <c r="B220" s="3">
        <f>IF(10*Data!$B$15&lt;Data!$B$16,(A221-160)*9*Data!$B$16/40+Data!$B$16,(A220-100)*(10*Data!$B$16-10*Data!$B$15)/100)+10*Data!$B$15</f>
        <v>8196.479569232612</v>
      </c>
      <c r="C220" s="2">
        <f>B220/Data!$B$16</f>
        <v>10.3</v>
      </c>
      <c r="D220">
        <v>1</v>
      </c>
      <c r="E220">
        <f t="shared" si="3"/>
        <v>0</v>
      </c>
      <c r="F220">
        <v>0</v>
      </c>
      <c r="G220">
        <f>D220*Data!$B$10</f>
        <v>1</v>
      </c>
    </row>
    <row r="221" spans="1:7" ht="12.75">
      <c r="A221">
        <v>198</v>
      </c>
      <c r="B221" s="3">
        <f>IF(10*Data!$B$15&lt;Data!$B$16,(A222-160)*9*Data!$B$16/40+Data!$B$16,(A221-100)*(10*Data!$B$16-10*Data!$B$15)/100)+10*Data!$B$15</f>
        <v>8116.902097686663</v>
      </c>
      <c r="C221" s="2">
        <f>B221/Data!$B$16</f>
        <v>10.200000000000001</v>
      </c>
      <c r="D221">
        <v>1</v>
      </c>
      <c r="E221">
        <f t="shared" si="3"/>
        <v>0</v>
      </c>
      <c r="F221">
        <v>0</v>
      </c>
      <c r="G221">
        <f>D221*Data!$B$10</f>
        <v>1</v>
      </c>
    </row>
    <row r="222" spans="1:7" ht="12.75">
      <c r="A222">
        <v>199</v>
      </c>
      <c r="B222" s="3">
        <f>IF(10*Data!$B$15&lt;Data!$B$16,(A223-160)*9*Data!$B$16/40+Data!$B$16,(A222-100)*(10*Data!$B$16-10*Data!$B$15)/100)+10*Data!$B$15</f>
        <v>8037.324626140716</v>
      </c>
      <c r="C222" s="2">
        <f>B222/Data!$B$16</f>
        <v>10.100000000000001</v>
      </c>
      <c r="D222">
        <v>1</v>
      </c>
      <c r="E222">
        <f t="shared" si="3"/>
        <v>0</v>
      </c>
      <c r="F222">
        <v>0</v>
      </c>
      <c r="G222">
        <f>D222*Data!$B$10</f>
        <v>1</v>
      </c>
    </row>
    <row r="223" spans="1:7" ht="12.75">
      <c r="A223">
        <v>200</v>
      </c>
      <c r="B223" s="3">
        <f>IF(10*Data!$B$15&lt;Data!$B$16,(A224-160)*9*Data!$B$16/40+Data!$B$16,(A223-100)*(10*Data!$B$16-10*Data!$B$15)/100)+10*Data!$B$15</f>
        <v>7957.747154594768</v>
      </c>
      <c r="C223" s="2">
        <f>B223/Data!$B$16</f>
        <v>10.000000000000002</v>
      </c>
      <c r="D223">
        <v>1</v>
      </c>
      <c r="E223">
        <f t="shared" si="3"/>
        <v>0</v>
      </c>
      <c r="F223">
        <v>0</v>
      </c>
      <c r="G223">
        <f>D223*Data!$B$10</f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2:K223"/>
  <sheetViews>
    <sheetView workbookViewId="0" topLeftCell="A1">
      <selection activeCell="D24" sqref="D24"/>
    </sheetView>
  </sheetViews>
  <sheetFormatPr defaultColWidth="9.140625" defaultRowHeight="12.75"/>
  <cols>
    <col min="4" max="4" width="11.421875" style="0" bestFit="1" customWidth="1"/>
  </cols>
  <sheetData>
    <row r="22" spans="1:11" ht="15.75">
      <c r="A22" s="4"/>
      <c r="B22" s="1" t="s">
        <v>0</v>
      </c>
      <c r="C22" s="1" t="s">
        <v>12</v>
      </c>
      <c r="D22" s="6" t="s">
        <v>15</v>
      </c>
      <c r="E22" s="1" t="s">
        <v>13</v>
      </c>
      <c r="F22" s="1" t="s">
        <v>10</v>
      </c>
      <c r="G22" s="5" t="s">
        <v>14</v>
      </c>
      <c r="H22" s="1" t="s">
        <v>11</v>
      </c>
      <c r="I22" s="1"/>
      <c r="J22" s="5"/>
      <c r="K22" s="5"/>
    </row>
    <row r="23" spans="1:3" ht="12.75">
      <c r="A23" s="2"/>
      <c r="B23" s="2"/>
      <c r="C23" s="2"/>
    </row>
    <row r="24" spans="1:8" ht="12.75">
      <c r="A24">
        <v>1</v>
      </c>
      <c r="B24" s="3">
        <f>A24*Data!$B$15/50</f>
        <v>31.83098861837907</v>
      </c>
      <c r="C24" s="2">
        <f>B24/Data!$B$16</f>
        <v>0.04</v>
      </c>
      <c r="D24" t="str">
        <f>IMDIV(COMPLEX(-Data!$B$8/Data!$B$6*Data!$B$10,0,"j"),COMPLEX(1,2*PI()*B24*Data!$B$14,"j"))</f>
        <v>-1,99680511182109+7,98722044728434E-002j</v>
      </c>
      <c r="E24">
        <f>IMABS(D24)</f>
        <v>1.998401917443583</v>
      </c>
      <c r="F24">
        <f aca="true" t="shared" si="0" ref="F24:F87">20*LOG10(ABS(E24))</f>
        <v>6.013656754616097</v>
      </c>
      <c r="G24">
        <f>IMARGUMENT(D24)/PI()*180</f>
        <v>177.70938995736148</v>
      </c>
      <c r="H24">
        <f>E24*Data!$B$10</f>
        <v>1.998401917443583</v>
      </c>
    </row>
    <row r="25" spans="1:8" ht="12.75">
      <c r="A25">
        <v>2</v>
      </c>
      <c r="B25" s="3">
        <f>A25*Data!$B$15/50</f>
        <v>63.66197723675814</v>
      </c>
      <c r="C25" s="2">
        <f>B25/Data!$B$16</f>
        <v>0.08</v>
      </c>
      <c r="D25" t="str">
        <f>IMDIV(COMPLEX(-Data!$B$8/Data!$B$6*Data!$B$10,0,"j"),COMPLEX(1,2*PI()*B25*Data!$B$14,"j"))</f>
        <v>-1,9872813990461+0,158982511923688j</v>
      </c>
      <c r="E25">
        <f>IMABS(D25)</f>
        <v>1.9936305570722452</v>
      </c>
      <c r="F25">
        <f t="shared" si="0"/>
        <v>5.992893632267666</v>
      </c>
      <c r="G25">
        <f>IMARGUMENT(D25)/PI()*180</f>
        <v>175.42607874009914</v>
      </c>
      <c r="H25">
        <f>E25*Data!$B$10</f>
        <v>1.9936305570722452</v>
      </c>
    </row>
    <row r="26" spans="1:8" ht="12.75">
      <c r="A26">
        <v>3</v>
      </c>
      <c r="B26" s="3">
        <f>A26*Data!$B$15/50</f>
        <v>95.49296585513721</v>
      </c>
      <c r="C26" s="2">
        <f>B26/Data!$B$16</f>
        <v>0.12000000000000001</v>
      </c>
      <c r="D26" t="str">
        <f>IMDIV(COMPLEX(-Data!$B$8/Data!$B$6*Data!$B$10,0,"j"),COMPLEX(1,2*PI()*B26*Data!$B$14,"j"))</f>
        <v>-1,97160883280757+0,236593059936909j</v>
      </c>
      <c r="E26">
        <f>IMABS(D26)</f>
        <v>1.985753676973843</v>
      </c>
      <c r="F26">
        <f t="shared" si="0"/>
        <v>5.958507507903045</v>
      </c>
      <c r="G26">
        <f>IMARGUMENT(D26)/PI()*180</f>
        <v>173.15722658736905</v>
      </c>
      <c r="H26">
        <f>E26*Data!$B$10</f>
        <v>1.985753676973843</v>
      </c>
    </row>
    <row r="27" spans="1:8" ht="12.75">
      <c r="A27">
        <v>4</v>
      </c>
      <c r="B27" s="3">
        <f>A27*Data!$B$15/50</f>
        <v>127.32395447351628</v>
      </c>
      <c r="C27" s="2">
        <f>B27/Data!$B$16</f>
        <v>0.16</v>
      </c>
      <c r="D27" t="str">
        <f>IMDIV(COMPLEX(-Data!$B$8/Data!$B$6*Data!$B$10,0,"j"),COMPLEX(1,2*PI()*B27*Data!$B$14,"j"))</f>
        <v>-1,95007800312012+0,31201248049922j</v>
      </c>
      <c r="E27">
        <f>IMABS(D27)</f>
        <v>1.974881263833406</v>
      </c>
      <c r="F27">
        <f t="shared" si="0"/>
        <v>5.91081979153218</v>
      </c>
      <c r="G27">
        <f>IMARGUMENT(D27)/PI()*180</f>
        <v>170.90972307917767</v>
      </c>
      <c r="H27">
        <f>E27*Data!$B$10</f>
        <v>1.974881263833406</v>
      </c>
    </row>
    <row r="28" spans="1:8" ht="12.75">
      <c r="A28">
        <v>5</v>
      </c>
      <c r="B28" s="3">
        <f>A28*Data!$B$15/50</f>
        <v>159.15494309189535</v>
      </c>
      <c r="C28" s="2">
        <f>B28/Data!$B$16</f>
        <v>0.2</v>
      </c>
      <c r="D28" t="str">
        <f>IMDIV(COMPLEX(-Data!$B$8/Data!$B$6*Data!$B$10,0,"j"),COMPLEX(1,2*PI()*B28*Data!$B$14,"j"))</f>
        <v>-1,92307692307692+0,384615384615385j</v>
      </c>
      <c r="E28">
        <f>IMABS(D28)</f>
        <v>1.9611613513818373</v>
      </c>
      <c r="F28">
        <f t="shared" si="0"/>
        <v>5.850266520291807</v>
      </c>
      <c r="G28">
        <f>IMARGUMENT(D28)/PI()*180</f>
        <v>168.69006752597974</v>
      </c>
      <c r="H28">
        <f>E28*Data!$B$10</f>
        <v>1.9611613513818373</v>
      </c>
    </row>
    <row r="29" spans="1:8" ht="12.75">
      <c r="A29">
        <v>6</v>
      </c>
      <c r="B29" s="3">
        <f>A29*Data!$B$15/50</f>
        <v>190.98593171027443</v>
      </c>
      <c r="C29" s="2">
        <f>B29/Data!$B$16</f>
        <v>0.24000000000000002</v>
      </c>
      <c r="D29" t="str">
        <f>IMDIV(COMPLEX(-Data!$B$8/Data!$B$6*Data!$B$10,0,"j"),COMPLEX(1,2*PI()*B29*Data!$B$14,"j"))</f>
        <v>-1,8910741301059+0,453857791225416j</v>
      </c>
      <c r="E29">
        <f>IMABS(D29)</f>
        <v>1.9447746039610347</v>
      </c>
      <c r="F29">
        <f t="shared" si="0"/>
        <v>5.777385491863973</v>
      </c>
      <c r="G29">
        <f>IMARGUMENT(D29)/PI()*180</f>
        <v>166.5042667192042</v>
      </c>
      <c r="H29">
        <f>E29*Data!$B$10</f>
        <v>1.9447746039610347</v>
      </c>
    </row>
    <row r="30" spans="1:8" ht="12.75">
      <c r="A30">
        <v>7</v>
      </c>
      <c r="B30" s="3">
        <f>A30*Data!$B$15/50</f>
        <v>222.8169203286535</v>
      </c>
      <c r="C30" s="2">
        <f>B30/Data!$B$16</f>
        <v>0.28</v>
      </c>
      <c r="D30" t="str">
        <f>IMDIV(COMPLEX(-Data!$B$8/Data!$B$6*Data!$B$10,0,"j"),COMPLEX(1,2*PI()*B30*Data!$B$14,"j"))</f>
        <v>-1,85459940652819+0,519287833827893j</v>
      </c>
      <c r="E30">
        <f>IMABS(D30)</f>
        <v>1.9259280394283638</v>
      </c>
      <c r="F30">
        <f t="shared" si="0"/>
        <v>5.692801121367179</v>
      </c>
      <c r="G30">
        <f>IMARGUMENT(D30)/PI()*180</f>
        <v>164.35775354279127</v>
      </c>
      <c r="H30">
        <f>E30*Data!$B$10</f>
        <v>1.9259280394283638</v>
      </c>
    </row>
    <row r="31" spans="1:8" ht="12.75">
      <c r="A31">
        <v>8</v>
      </c>
      <c r="B31" s="3">
        <f>A31*Data!$B$15/50</f>
        <v>254.64790894703256</v>
      </c>
      <c r="C31" s="2">
        <f>B31/Data!$B$16</f>
        <v>0.32</v>
      </c>
      <c r="D31" t="str">
        <f>IMDIV(COMPLEX(-Data!$B$8/Data!$B$6*Data!$B$10,0,"j"),COMPLEX(1,2*PI()*B31*Data!$B$14,"j"))</f>
        <v>-1,81422351233672+0,58055152394775j</v>
      </c>
      <c r="E31">
        <f>IMABS(D31)</f>
        <v>1.9048482943986487</v>
      </c>
      <c r="F31">
        <f t="shared" si="0"/>
        <v>5.597207867644119</v>
      </c>
      <c r="G31">
        <f>IMARGUMENT(D31)/PI()*180</f>
        <v>162.25532837494308</v>
      </c>
      <c r="H31">
        <f>E31*Data!$B$10</f>
        <v>1.9048482943986487</v>
      </c>
    </row>
    <row r="32" spans="1:8" ht="12.75">
      <c r="A32">
        <v>9</v>
      </c>
      <c r="B32" s="3">
        <f>A32*Data!$B$15/50</f>
        <v>286.4788975654116</v>
      </c>
      <c r="C32" s="2">
        <f>B32/Data!$B$16</f>
        <v>0.36</v>
      </c>
      <c r="D32" t="str">
        <f>IMDIV(COMPLEX(-Data!$B$8/Data!$B$6*Data!$B$10,0,"j"),COMPLEX(1,2*PI()*B32*Data!$B$14,"j"))</f>
        <v>-1,77053824362606+0,637393767705382j</v>
      </c>
      <c r="E32">
        <f>IMABS(D32)</f>
        <v>1.881774823737451</v>
      </c>
      <c r="F32">
        <f t="shared" si="0"/>
        <v>5.491353076202326</v>
      </c>
      <c r="G32">
        <f>IMARGUMENT(D32)/PI()*180</f>
        <v>160.20112364547506</v>
      </c>
      <c r="H32">
        <f>E32*Data!$B$10</f>
        <v>1.881774823737451</v>
      </c>
    </row>
    <row r="33" spans="1:8" ht="12.75">
      <c r="A33">
        <v>10</v>
      </c>
      <c r="B33" s="3">
        <f>A33*Data!$B$15/50</f>
        <v>318.3098861837907</v>
      </c>
      <c r="C33" s="2">
        <f>B33/Data!$B$16</f>
        <v>0.4</v>
      </c>
      <c r="D33" t="str">
        <f>IMDIV(COMPLEX(-Data!$B$8/Data!$B$6*Data!$B$10,0,"j"),COMPLEX(1,2*PI()*B33*Data!$B$14,"j"))</f>
        <v>-1,72413793103448+0,689655172413793j</v>
      </c>
      <c r="E33">
        <f>IMABS(D33)</f>
        <v>1.856953381770516</v>
      </c>
      <c r="F33">
        <f t="shared" si="0"/>
        <v>5.376020021010427</v>
      </c>
      <c r="G33">
        <f>IMARGUMENT(D33)/PI()*180</f>
        <v>158.19859051364816</v>
      </c>
      <c r="H33">
        <f>E33*Data!$B$10</f>
        <v>1.856953381770516</v>
      </c>
    </row>
    <row r="34" spans="1:8" ht="12.75">
      <c r="A34">
        <v>11</v>
      </c>
      <c r="B34" s="3">
        <f>A34*Data!$B$15/50</f>
        <v>350.1408748021698</v>
      </c>
      <c r="C34" s="2">
        <f>B34/Data!$B$16</f>
        <v>0.44</v>
      </c>
      <c r="D34" t="str">
        <f>IMDIV(COMPLEX(-Data!$B$8/Data!$B$6*Data!$B$10,0,"j"),COMPLEX(1,2*PI()*B34*Data!$B$14,"j"))</f>
        <v>-1,67560321715818+0,737265415549598j</v>
      </c>
      <c r="E34">
        <f>IMABS(D34)</f>
        <v>1.830630064845534</v>
      </c>
      <c r="F34">
        <f t="shared" si="0"/>
        <v>5.252011811993701</v>
      </c>
      <c r="G34">
        <f>IMARGUMENT(D34)/PI()*180</f>
        <v>156.25050550713328</v>
      </c>
      <c r="H34">
        <f>E34*Data!$B$10</f>
        <v>1.830630064845534</v>
      </c>
    </row>
    <row r="35" spans="1:8" ht="12.75">
      <c r="A35">
        <v>12</v>
      </c>
      <c r="B35" s="3">
        <f>A35*Data!$B$15/50</f>
        <v>381.97186342054886</v>
      </c>
      <c r="C35" s="2">
        <f>B35/Data!$B$16</f>
        <v>0.48000000000000004</v>
      </c>
      <c r="D35" t="str">
        <f>IMDIV(COMPLEX(-Data!$B$8/Data!$B$6*Data!$B$10,0,"j"),COMPLEX(1,2*PI()*B35*Data!$B$14,"j"))</f>
        <v>-1,62548764629389+0,780234070221066j</v>
      </c>
      <c r="E35">
        <f>IMABS(D35)</f>
        <v>1.8030461149365489</v>
      </c>
      <c r="F35">
        <f t="shared" si="0"/>
        <v>5.120136688706074</v>
      </c>
      <c r="G35">
        <f>IMARGUMENT(D35)/PI()*180</f>
        <v>154.35899417569476</v>
      </c>
      <c r="H35">
        <f>E35*Data!$B$10</f>
        <v>1.8030461149365489</v>
      </c>
    </row>
    <row r="36" spans="1:8" ht="12.75">
      <c r="A36">
        <v>13</v>
      </c>
      <c r="B36" s="3">
        <f>A36*Data!$B$15/50</f>
        <v>413.8028520389279</v>
      </c>
      <c r="C36" s="2">
        <f>B36/Data!$B$16</f>
        <v>0.52</v>
      </c>
      <c r="D36" t="str">
        <f>IMDIV(COMPLEX(-Data!$B$8/Data!$B$6*Data!$B$10,0,"j"),COMPLEX(1,2*PI()*B36*Data!$B$14,"j"))</f>
        <v>-1,57430730478589+0,818639798488665j</v>
      </c>
      <c r="E36">
        <f>IMABS(D36)</f>
        <v>1.7744336024691862</v>
      </c>
      <c r="F36">
        <f t="shared" si="0"/>
        <v>4.981195062449394</v>
      </c>
      <c r="G36">
        <f>IMARGUMENT(D36)/PI()*180</f>
        <v>152.52556837372282</v>
      </c>
      <c r="H36">
        <f>E36*Data!$B$10</f>
        <v>1.7744336024691862</v>
      </c>
    </row>
    <row r="37" spans="1:8" ht="12.75">
      <c r="A37">
        <v>14</v>
      </c>
      <c r="B37" s="3">
        <f>A37*Data!$B$15/50</f>
        <v>445.633840657307</v>
      </c>
      <c r="C37" s="2">
        <f>B37/Data!$B$16</f>
        <v>0.56</v>
      </c>
      <c r="D37" t="str">
        <f>IMDIV(COMPLEX(-Data!$B$8/Data!$B$6*Data!$B$10,0,"j"),COMPLEX(1,2*PI()*B37*Data!$B$14,"j"))</f>
        <v>-1,52253349573691+0,852618757612667j</v>
      </c>
      <c r="E37">
        <f>IMABS(D37)</f>
        <v>1.7450120318994433</v>
      </c>
      <c r="F37">
        <f t="shared" si="0"/>
        <v>4.835968515525985</v>
      </c>
      <c r="G37">
        <f>IMARGUMENT(D37)/PI()*180</f>
        <v>150.7511736634531</v>
      </c>
      <c r="H37">
        <f>E37*Data!$B$10</f>
        <v>1.7450120318994433</v>
      </c>
    </row>
    <row r="38" spans="1:8" ht="12.75">
      <c r="A38">
        <v>15</v>
      </c>
      <c r="B38" s="3">
        <f>A38*Data!$B$15/50</f>
        <v>477.46482927568604</v>
      </c>
      <c r="C38" s="2">
        <f>B38/Data!$B$16</f>
        <v>0.6</v>
      </c>
      <c r="D38" t="str">
        <f>IMDIV(COMPLEX(-Data!$B$8/Data!$B$6*Data!$B$10,0,"j"),COMPLEX(1,2*PI()*B38*Data!$B$14,"j"))</f>
        <v>-1,47058823529412+0,882352941176471j</v>
      </c>
      <c r="E38">
        <f>IMABS(D38)</f>
        <v>1.7149858514250906</v>
      </c>
      <c r="F38">
        <f t="shared" si="0"/>
        <v>4.685210829577461</v>
      </c>
      <c r="G38">
        <f>IMARGUMENT(D38)/PI()*180</f>
        <v>149.0362434679265</v>
      </c>
      <c r="H38">
        <f>E38*Data!$B$10</f>
        <v>1.7149858514250906</v>
      </c>
    </row>
    <row r="39" spans="1:8" ht="12.75">
      <c r="A39">
        <v>16</v>
      </c>
      <c r="B39" s="3">
        <f>A39*Data!$B$15/50</f>
        <v>509.2958178940651</v>
      </c>
      <c r="C39" s="2">
        <f>B39/Data!$B$16</f>
        <v>0.64</v>
      </c>
      <c r="D39" t="str">
        <f>IMDIV(COMPLEX(-Data!$B$8/Data!$B$6*Data!$B$10,0,"j"),COMPLEX(1,2*PI()*B39*Data!$B$14,"j"))</f>
        <v>-1,41884222474461+0,908059023836549j</v>
      </c>
      <c r="E39">
        <f>IMABS(D39)</f>
        <v>1.684542801323024</v>
      </c>
      <c r="F39">
        <f t="shared" si="0"/>
        <v>4.529641002599903</v>
      </c>
      <c r="G39">
        <f>IMARGUMENT(D39)/PI()*180</f>
        <v>147.38075692880722</v>
      </c>
      <c r="H39">
        <f>E39*Data!$B$10</f>
        <v>1.684542801323024</v>
      </c>
    </row>
    <row r="40" spans="1:8" ht="12.75">
      <c r="A40">
        <v>17</v>
      </c>
      <c r="B40" s="3">
        <f>A40*Data!$B$15/50</f>
        <v>541.1268065124442</v>
      </c>
      <c r="C40" s="2">
        <f>B40/Data!$B$16</f>
        <v>0.68</v>
      </c>
      <c r="D40" t="str">
        <f>IMDIV(COMPLEX(-Data!$B$8/Data!$B$6*Data!$B$10,0,"j"),COMPLEX(1,2*PI()*B40*Data!$B$14,"j"))</f>
        <v>-1,36761487964989+0,929978118161926j</v>
      </c>
      <c r="E40">
        <f>IMABS(D40)</f>
        <v>1.6538530041390558</v>
      </c>
      <c r="F40">
        <f t="shared" si="0"/>
        <v>4.369938129382059</v>
      </c>
      <c r="G40">
        <f>IMARGUMENT(D40)/PI()*180</f>
        <v>145.78429786756257</v>
      </c>
      <c r="H40">
        <f>E40*Data!$B$10</f>
        <v>1.6538530041390558</v>
      </c>
    </row>
    <row r="41" spans="1:8" ht="12.75">
      <c r="A41">
        <v>18</v>
      </c>
      <c r="B41" s="3">
        <f>A41*Data!$B$15/50</f>
        <v>572.9577951308232</v>
      </c>
      <c r="C41" s="2">
        <f>B41/Data!$B$16</f>
        <v>0.72</v>
      </c>
      <c r="D41" t="str">
        <f>IMDIV(COMPLEX(-Data!$B$8/Data!$B$6*Data!$B$10,0,"j"),COMPLEX(1,2*PI()*B41*Data!$B$14,"j"))</f>
        <v>-1,31717597471022+0,948366701791359j</v>
      </c>
      <c r="E41">
        <f>IMABS(D41)</f>
        <v>1.6230686829029877</v>
      </c>
      <c r="F41">
        <f t="shared" si="0"/>
        <v>4.206737962447444</v>
      </c>
      <c r="G41">
        <f>IMARGUMENT(D41)/PI()*180</f>
        <v>144.24611274556324</v>
      </c>
      <c r="H41">
        <f>E41*Data!$B$10</f>
        <v>1.6230686829029877</v>
      </c>
    </row>
    <row r="42" spans="1:8" ht="12.75">
      <c r="A42">
        <v>19</v>
      </c>
      <c r="B42" s="3">
        <f>A42*Data!$B$15/50</f>
        <v>604.7887837492024</v>
      </c>
      <c r="C42" s="2">
        <f>B42/Data!$B$16</f>
        <v>0.76</v>
      </c>
      <c r="D42" t="str">
        <f>IMDIV(COMPLEX(-Data!$B$8/Data!$B$6*Data!$B$10,0,"j"),COMPLEX(1,2*PI()*B42*Data!$B$14,"j"))</f>
        <v>-1,26774847870183+0,963488843813388j</v>
      </c>
      <c r="E42">
        <f>IMABS(D42)</f>
        <v>1.5923243882462088</v>
      </c>
      <c r="F42">
        <f t="shared" si="0"/>
        <v>4.0406309373082845</v>
      </c>
      <c r="G42">
        <f>IMARGUMENT(D42)/PI()*180</f>
        <v>142.76516601842545</v>
      </c>
      <c r="H42">
        <f>E42*Data!$B$10</f>
        <v>1.5923243882462088</v>
      </c>
    </row>
    <row r="43" spans="1:8" ht="12.75">
      <c r="A43">
        <v>20</v>
      </c>
      <c r="B43" s="3">
        <f>A43*Data!$B$15/50</f>
        <v>636.6197723675814</v>
      </c>
      <c r="C43" s="2">
        <f>B43/Data!$B$16</f>
        <v>0.8</v>
      </c>
      <c r="D43" t="str">
        <f>IMDIV(COMPLEX(-Data!$B$8/Data!$B$6*Data!$B$10,0,"j"),COMPLEX(1,2*PI()*B43*Data!$B$14,"j"))</f>
        <v>-1,21951219512195+0,975609756097561j</v>
      </c>
      <c r="E43">
        <f>IMABS(D43)</f>
        <v>1.5617376188860599</v>
      </c>
      <c r="F43">
        <f t="shared" si="0"/>
        <v>3.872161432802641</v>
      </c>
      <c r="G43">
        <f>IMARGUMENT(D43)/PI()*180</f>
        <v>141.3401917459099</v>
      </c>
      <c r="H43">
        <f>E43*Data!$B$10</f>
        <v>1.5617376188860599</v>
      </c>
    </row>
    <row r="44" spans="1:8" ht="12.75">
      <c r="A44">
        <v>21</v>
      </c>
      <c r="B44" s="3">
        <f>A44*Data!$B$15/50</f>
        <v>668.4507609859605</v>
      </c>
      <c r="C44" s="2">
        <f>B44/Data!$B$16</f>
        <v>0.8400000000000001</v>
      </c>
      <c r="D44" t="str">
        <f>IMDIV(COMPLEX(-Data!$B$8/Data!$B$6*Data!$B$10,0,"j"),COMPLEX(1,2*PI()*B44*Data!$B$14,"j"))</f>
        <v>-1,17260787992495+0,984990619136961j</v>
      </c>
      <c r="E44">
        <f>IMABS(D44)</f>
        <v>1.53140972957922</v>
      </c>
      <c r="F44">
        <f t="shared" si="0"/>
        <v>3.701828039814829</v>
      </c>
      <c r="G44">
        <f>IMARGUMENT(D44)/PI()*180</f>
        <v>139.96974072811022</v>
      </c>
      <c r="H44">
        <f>E44*Data!$B$10</f>
        <v>1.53140972957922</v>
      </c>
    </row>
    <row r="45" spans="1:8" ht="12.75">
      <c r="A45">
        <v>22</v>
      </c>
      <c r="B45" s="3">
        <f>A45*Data!$B$15/50</f>
        <v>700.2817496043396</v>
      </c>
      <c r="C45" s="2">
        <f>B45/Data!$B$16</f>
        <v>0.88</v>
      </c>
      <c r="D45" t="str">
        <f>IMDIV(COMPLEX(-Data!$B$8/Data!$B$6*Data!$B$10,0,"j"),COMPLEX(1,2*PI()*B45*Data!$B$14,"j"))</f>
        <v>-1,12714156898106+0,991884580703336j</v>
      </c>
      <c r="E45">
        <f>IMABS(D45)</f>
        <v>1.5014270338455074</v>
      </c>
      <c r="F45">
        <f t="shared" si="0"/>
        <v>3.5300846252287563</v>
      </c>
      <c r="G45">
        <f>IMARGUMENT(D45)/PI()*180</f>
        <v>138.65222278030626</v>
      </c>
      <c r="H45">
        <f>E45*Data!$B$10</f>
        <v>1.5014270338455074</v>
      </c>
    </row>
    <row r="46" spans="1:8" ht="12.75">
      <c r="A46">
        <v>23</v>
      </c>
      <c r="B46" s="3">
        <f>A46*Data!$B$15/50</f>
        <v>732.1127382227186</v>
      </c>
      <c r="C46" s="2">
        <f>B46/Data!$B$16</f>
        <v>0.9199999999999999</v>
      </c>
      <c r="D46" t="str">
        <f>IMDIV(COMPLEX(-Data!$B$8/Data!$B$6*Data!$B$10,0,"j"),COMPLEX(1,2*PI()*B46*Data!$B$14,"j"))</f>
        <v>-1,08318890814558+0,996533795493934j</v>
      </c>
      <c r="E46">
        <f>IMABS(D46)</f>
        <v>1.471862023523659</v>
      </c>
      <c r="F46">
        <f t="shared" si="0"/>
        <v>3.357341998523248</v>
      </c>
      <c r="G46">
        <f>IMARGUMENT(D46)/PI()*180</f>
        <v>137.38594403038883</v>
      </c>
      <c r="H46">
        <f>E46*Data!$B$10</f>
        <v>1.471862023523659</v>
      </c>
    </row>
    <row r="47" spans="1:8" ht="12.75">
      <c r="A47">
        <v>24</v>
      </c>
      <c r="B47" s="3">
        <f>A47*Data!$B$15/50</f>
        <v>763.9437268410977</v>
      </c>
      <c r="C47" s="2">
        <f>B47/Data!$B$16</f>
        <v>0.9600000000000001</v>
      </c>
      <c r="D47" t="str">
        <f>IMDIV(COMPLEX(-Data!$B$8/Data!$B$6*Data!$B$10,0,"j"),COMPLEX(1,2*PI()*B47*Data!$B$14,"j"))</f>
        <v>-1,04079933388843+0,999167360532889j</v>
      </c>
      <c r="E47">
        <f>IMABS(D47)</f>
        <v>1.4427746420619056</v>
      </c>
      <c r="F47">
        <f t="shared" si="0"/>
        <v>3.1839700126913306</v>
      </c>
      <c r="G47">
        <f>IMARGUMENT(D47)/PI()*180</f>
        <v>136.16913932790754</v>
      </c>
      <c r="H47">
        <f>E47*Data!$B$10</f>
        <v>1.4427746420619056</v>
      </c>
    </row>
    <row r="48" spans="1:8" ht="12.75">
      <c r="A48">
        <v>25</v>
      </c>
      <c r="B48" s="3">
        <f>A48*Data!$B$15/50</f>
        <v>795.7747154594767</v>
      </c>
      <c r="C48" s="2">
        <f>B48/Data!$B$16</f>
        <v>1</v>
      </c>
      <c r="D48" t="str">
        <f>IMDIV(COMPLEX(-Data!$B$8/Data!$B$6*Data!$B$10,0,"j"),COMPLEX(1,2*PI()*B48*Data!$B$14,"j"))</f>
        <v>-1+j</v>
      </c>
      <c r="E48">
        <f>IMABS(D48)</f>
        <v>1.4142135623730951</v>
      </c>
      <c r="F48">
        <f t="shared" si="0"/>
        <v>3.0102999566398125</v>
      </c>
      <c r="G48">
        <f>IMARGUMENT(D48)/PI()*180</f>
        <v>135</v>
      </c>
      <c r="H48">
        <f>E48*Data!$B$10</f>
        <v>1.4142135623730951</v>
      </c>
    </row>
    <row r="49" spans="1:8" ht="12.75">
      <c r="A49">
        <v>26</v>
      </c>
      <c r="B49" s="3">
        <f>A49*Data!$B$15/50</f>
        <v>827.6057040778558</v>
      </c>
      <c r="C49" s="2">
        <f>B49/Data!$B$16</f>
        <v>1.04</v>
      </c>
      <c r="D49" t="str">
        <f>IMDIV(COMPLEX(-Data!$B$8/Data!$B$6*Data!$B$10,0,"j"),COMPLEX(1,2*PI()*B49*Data!$B$14,"j"))</f>
        <v>-0,960799385088393+0,999231360491929j</v>
      </c>
      <c r="E49">
        <f>IMABS(D49)</f>
        <v>1.3862174325035685</v>
      </c>
      <c r="F49">
        <f t="shared" si="0"/>
        <v>2.8366271211045104</v>
      </c>
      <c r="G49">
        <f>IMARGUMENT(D49)/PI()*180</f>
        <v>133.87669728592456</v>
      </c>
      <c r="H49">
        <f>E49*Data!$B$10</f>
        <v>1.3862174325035685</v>
      </c>
    </row>
    <row r="50" spans="1:8" ht="12.75">
      <c r="A50">
        <v>27</v>
      </c>
      <c r="B50" s="3">
        <f>A50*Data!$B$15/50</f>
        <v>859.4366926962348</v>
      </c>
      <c r="C50" s="2">
        <f>B50/Data!$B$16</f>
        <v>1.0799999999999998</v>
      </c>
      <c r="D50" t="str">
        <f>IMDIV(COMPLEX(-Data!$B$8/Data!$B$6*Data!$B$10,0,"j"),COMPLEX(1,2*PI()*B50*Data!$B$14,"j"))</f>
        <v>-0,923190546528804+0,997045790251108j</v>
      </c>
      <c r="E50">
        <f>IMABS(D50)</f>
        <v>1.3588160629966104</v>
      </c>
      <c r="F50">
        <f t="shared" si="0"/>
        <v>2.663213443229124</v>
      </c>
      <c r="G50">
        <f>IMARGUMENT(D50)/PI()*180</f>
        <v>132.7974018382342</v>
      </c>
      <c r="H50">
        <f>E50*Data!$B$10</f>
        <v>1.3588160629966104</v>
      </c>
    </row>
    <row r="51" spans="1:8" ht="12.75">
      <c r="A51">
        <v>28</v>
      </c>
      <c r="B51" s="3">
        <f>A51*Data!$B$15/50</f>
        <v>891.267681314614</v>
      </c>
      <c r="C51" s="2">
        <f>B51/Data!$B$16</f>
        <v>1.12</v>
      </c>
      <c r="D51" t="str">
        <f>IMDIV(COMPLEX(-Data!$B$8/Data!$B$6*Data!$B$10,0,"j"),COMPLEX(1,2*PI()*B51*Data!$B$14,"j"))</f>
        <v>-0,887154009936125+0,99361249112846j</v>
      </c>
      <c r="E51">
        <f>IMABS(D51)</f>
        <v>1.3320315386177048</v>
      </c>
      <c r="F51">
        <f t="shared" si="0"/>
        <v>2.4902901556268127</v>
      </c>
      <c r="G51">
        <f>IMARGUMENT(D51)/PI()*180</f>
        <v>131.76029970389789</v>
      </c>
      <c r="H51">
        <f>E51*Data!$B$10</f>
        <v>1.3320315386177048</v>
      </c>
    </row>
    <row r="52" spans="1:8" ht="12.75">
      <c r="A52">
        <v>29</v>
      </c>
      <c r="B52" s="3">
        <f>A52*Data!$B$15/50</f>
        <v>923.0986699329931</v>
      </c>
      <c r="C52" s="2">
        <f>B52/Data!$B$16</f>
        <v>1.1600000000000001</v>
      </c>
      <c r="D52" t="str">
        <f>IMDIV(COMPLEX(-Data!$B$8/Data!$B$6*Data!$B$10,0,"j"),COMPLEX(1,2*PI()*B52*Data!$B$14,"j"))</f>
        <v>-0,852660300136426+0,989085948158254j</v>
      </c>
      <c r="E52">
        <f>IMABS(D52)</f>
        <v>1.305879244138926</v>
      </c>
      <c r="F52">
        <f t="shared" si="0"/>
        <v>2.3180603836692883</v>
      </c>
      <c r="G52">
        <f>IMARGUMENT(D52)/PI()*180</f>
        <v>130.76360520094119</v>
      </c>
      <c r="H52">
        <f>E52*Data!$B$10</f>
        <v>1.305879244138926</v>
      </c>
    </row>
    <row r="53" spans="1:8" ht="12.75">
      <c r="A53">
        <v>30</v>
      </c>
      <c r="B53" s="3">
        <f>A53*Data!$B$15/50</f>
        <v>954.9296585513721</v>
      </c>
      <c r="C53" s="2">
        <f>B53/Data!$B$16</f>
        <v>1.2</v>
      </c>
      <c r="D53" t="str">
        <f>IMDIV(COMPLEX(-Data!$B$8/Data!$B$6*Data!$B$10,0,"j"),COMPLEX(1,2*PI()*B53*Data!$B$14,"j"))</f>
        <v>-0,819672131147541+0,983606557377049j</v>
      </c>
      <c r="E53">
        <f>IMABS(D53)</f>
        <v>1.2803687993289596</v>
      </c>
      <c r="F53">
        <f t="shared" si="0"/>
        <v>2.146701649892329</v>
      </c>
      <c r="G53">
        <f>IMARGUMENT(D53)/PI()*180</f>
        <v>129.8055710922652</v>
      </c>
      <c r="H53">
        <f>E53*Data!$B$10</f>
        <v>1.2803687993289596</v>
      </c>
    </row>
    <row r="54" spans="1:8" ht="12.75">
      <c r="A54">
        <v>31</v>
      </c>
      <c r="B54" s="3">
        <f>A54*Data!$B$15/50</f>
        <v>986.7606471697512</v>
      </c>
      <c r="C54" s="2">
        <f>B54/Data!$B$16</f>
        <v>1.24</v>
      </c>
      <c r="D54" t="str">
        <f>IMDIV(COMPLEX(-Data!$B$8/Data!$B$6*Data!$B$10,0,"j"),COMPLEX(1,2*PI()*B54*Data!$B$14,"j"))</f>
        <v>-0,788146279949559+0,977301387137453j</v>
      </c>
      <c r="E54">
        <f>IMABS(D54)</f>
        <v>1.255504902379564</v>
      </c>
      <c r="F54">
        <f t="shared" si="0"/>
        <v>1.976368256904529</v>
      </c>
      <c r="G54">
        <f>IMARGUMENT(D54)/PI()*180</f>
        <v>128.8844964337146</v>
      </c>
      <c r="H54">
        <f>E54*Data!$B$10</f>
        <v>1.255504902379564</v>
      </c>
    </row>
    <row r="55" spans="1:8" ht="12.75">
      <c r="A55">
        <v>32</v>
      </c>
      <c r="B55" s="3">
        <f>A55*Data!$B$15/50</f>
        <v>1018.5916357881302</v>
      </c>
      <c r="C55" s="2">
        <f>B55/Data!$B$16</f>
        <v>1.28</v>
      </c>
      <c r="D55" t="str">
        <f>IMDIV(COMPLEX(-Data!$B$8/Data!$B$6*Data!$B$10,0,"j"),COMPLEX(1,2*PI()*B55*Data!$B$14,"j"))</f>
        <v>-0,758035172832019+0,970285021224985j</v>
      </c>
      <c r="E55">
        <f>IMABS(D55)</f>
        <v>1.23128808394463</v>
      </c>
      <c r="F55">
        <f t="shared" si="0"/>
        <v>1.8071935302751871</v>
      </c>
      <c r="G55">
        <f>IMARGUMENT(D55)/PI()*180</f>
        <v>127.99873244250463</v>
      </c>
      <c r="H55">
        <f>E55*Data!$B$10</f>
        <v>1.23128808394463</v>
      </c>
    </row>
    <row r="56" spans="1:8" ht="12.75">
      <c r="A56">
        <v>33</v>
      </c>
      <c r="B56" s="3">
        <f>A56*Data!$B$15/50</f>
        <v>1050.4226244065094</v>
      </c>
      <c r="C56" s="2">
        <f>B56/Data!$B$16</f>
        <v>1.32</v>
      </c>
      <c r="D56" t="str">
        <f>IMDIV(COMPLEX(-Data!$B$8/Data!$B$6*Data!$B$10,0,"j"),COMPLEX(1,2*PI()*B56*Data!$B$14,"j"))</f>
        <v>-0,72928821470245+0,962660443407235j</v>
      </c>
      <c r="E56">
        <f>IMABS(D56)</f>
        <v>1.207715375990925</v>
      </c>
      <c r="F56">
        <f t="shared" si="0"/>
        <v>1.6392919108485835</v>
      </c>
      <c r="G56">
        <f>IMARGUMENT(D56)/PI()*180</f>
        <v>127.14668669802177</v>
      </c>
      <c r="H56">
        <f>E56*Data!$B$10</f>
        <v>1.207715375990925</v>
      </c>
    </row>
    <row r="57" spans="1:8" ht="12.75">
      <c r="A57">
        <v>34</v>
      </c>
      <c r="B57" s="3">
        <f>A57*Data!$B$15/50</f>
        <v>1082.2536130248884</v>
      </c>
      <c r="C57" s="2">
        <f>B57/Data!$B$16</f>
        <v>1.36</v>
      </c>
      <c r="D57" t="str">
        <f>IMDIV(COMPLEX(-Data!$B$8/Data!$B$6*Data!$B$10,0,"j"),COMPLEX(1,2*PI()*B57*Data!$B$14,"j"))</f>
        <v>-0,701852891633914+0,954519932622122j</v>
      </c>
      <c r="E57">
        <f>IMABS(D57)</f>
        <v>1.184780900955036</v>
      </c>
      <c r="F57">
        <f t="shared" si="0"/>
        <v>1.4727608920879407</v>
      </c>
      <c r="G57">
        <f>IMARGUMENT(D57)/PI()*180</f>
        <v>126.32682595212027</v>
      </c>
      <c r="H57">
        <f>E57*Data!$B$10</f>
        <v>1.184780900955036</v>
      </c>
    </row>
    <row r="58" spans="1:8" ht="12.75">
      <c r="A58">
        <v>35</v>
      </c>
      <c r="B58" s="3">
        <f>A58*Data!$B$15/50</f>
        <v>1114.0846016432674</v>
      </c>
      <c r="C58" s="2">
        <f>B58/Data!$B$16</f>
        <v>1.4</v>
      </c>
      <c r="D58" t="str">
        <f>IMDIV(COMPLEX(-Data!$B$8/Data!$B$6*Data!$B$10,0,"j"),COMPLEX(1,2*PI()*B58*Data!$B$14,"j"))</f>
        <v>-0,675675675675676+0,945945945945946j</v>
      </c>
      <c r="E58">
        <f>IMABS(D58)</f>
        <v>1.1624763874381931</v>
      </c>
      <c r="F58">
        <f t="shared" si="0"/>
        <v>1.3076828026902407</v>
      </c>
      <c r="G58">
        <f>IMARGUMENT(D58)/PI()*180</f>
        <v>125.5376777919744</v>
      </c>
      <c r="H58">
        <f>E58*Data!$B$10</f>
        <v>1.1624763874381931</v>
      </c>
    </row>
    <row r="59" spans="1:8" ht="12.75">
      <c r="A59">
        <v>36</v>
      </c>
      <c r="B59" s="3">
        <f>A59*Data!$B$15/50</f>
        <v>1145.9155902616465</v>
      </c>
      <c r="C59" s="2">
        <f>B59/Data!$B$16</f>
        <v>1.44</v>
      </c>
      <c r="D59" t="str">
        <f>IMDIV(COMPLEX(-Data!$B$8/Data!$B$6*Data!$B$10,0,"j"),COMPLEX(1,2*PI()*B59*Data!$B$14,"j"))</f>
        <v>-0,650702758979698+0,937011972930765j</v>
      </c>
      <c r="E59">
        <f>IMABS(D59)</f>
        <v>1.1407916189906881</v>
      </c>
      <c r="F59">
        <f t="shared" si="0"/>
        <v>1.144126438103437</v>
      </c>
      <c r="G59">
        <f>IMARGUMENT(D59)/PI()*180</f>
        <v>124.77783136636388</v>
      </c>
      <c r="H59">
        <f>E59*Data!$B$10</f>
        <v>1.1407916189906881</v>
      </c>
    </row>
    <row r="60" spans="1:8" ht="12.75">
      <c r="A60">
        <v>37</v>
      </c>
      <c r="B60" s="3">
        <f>A60*Data!$B$15/50</f>
        <v>1177.7465788800257</v>
      </c>
      <c r="C60" s="2">
        <f>B60/Data!$B$16</f>
        <v>1.4800000000000002</v>
      </c>
      <c r="D60" t="str">
        <f>IMDIV(COMPLEX(-Data!$B$8/Data!$B$6*Data!$B$10,0,"j"),COMPLEX(1,2*PI()*B60*Data!$B$14,"j"))</f>
        <v>-0,626880641925777+0,92778335005015j</v>
      </c>
      <c r="E60">
        <f>IMABS(D60)</f>
        <v>1.1197148225559728</v>
      </c>
      <c r="F60">
        <f t="shared" si="0"/>
        <v>0.9821485469640032</v>
      </c>
      <c r="G60">
        <f>IMARGUMENT(D60)/PI()*180</f>
        <v>124.04593735660167</v>
      </c>
      <c r="H60">
        <f>E60*Data!$B$10</f>
        <v>1.1197148225559728</v>
      </c>
    </row>
    <row r="61" spans="1:8" ht="12.75">
      <c r="A61">
        <v>38</v>
      </c>
      <c r="B61" s="3">
        <f>A61*Data!$B$15/50</f>
        <v>1209.5775674984047</v>
      </c>
      <c r="C61" s="2">
        <f>B61/Data!$B$16</f>
        <v>1.52</v>
      </c>
      <c r="D61" t="str">
        <f>IMDIV(COMPLEX(-Data!$B$8/Data!$B$6*Data!$B$10,0,"j"),COMPLEX(1,2*PI()*B61*Data!$B$14,"j"))</f>
        <v>-0,604156597390044+0,918318028032866j</v>
      </c>
      <c r="E61">
        <f>IMABS(D61)</f>
        <v>1.099233002952553</v>
      </c>
      <c r="F61">
        <f t="shared" si="0"/>
        <v>0.8217951800630316</v>
      </c>
      <c r="G61">
        <f>IMARGUMENT(D61)/PI()*180</f>
        <v>123.34070734647705</v>
      </c>
      <c r="H61">
        <f>E61*Data!$B$10</f>
        <v>1.099233002952553</v>
      </c>
    </row>
    <row r="62" spans="1:8" ht="12.75">
      <c r="A62">
        <v>39</v>
      </c>
      <c r="B62" s="3">
        <f>A62*Data!$B$15/50</f>
        <v>1241.4085561167838</v>
      </c>
      <c r="C62" s="2">
        <f>B62/Data!$B$16</f>
        <v>1.56</v>
      </c>
      <c r="D62" t="str">
        <f>IMDIV(COMPLEX(-Data!$B$8/Data!$B$6*Data!$B$10,0,"j"),COMPLEX(1,2*PI()*B62*Data!$B$14,"j"))</f>
        <v>-0,582479030754893+0,908667287977633j</v>
      </c>
      <c r="E62">
        <f>IMABS(D62)</f>
        <v>1.0793322294408643</v>
      </c>
      <c r="F62">
        <f t="shared" si="0"/>
        <v>0.6631029104210563</v>
      </c>
      <c r="G62">
        <f>IMARGUMENT(D62)/PI()*180</f>
        <v>122.66091272167381</v>
      </c>
      <c r="H62">
        <f>E62*Data!$B$10</f>
        <v>1.0793322294408643</v>
      </c>
    </row>
    <row r="63" spans="1:8" ht="12.75">
      <c r="A63">
        <v>40</v>
      </c>
      <c r="B63" s="3">
        <f>A63*Data!$B$15/50</f>
        <v>1273.2395447351628</v>
      </c>
      <c r="C63" s="2">
        <f>B63/Data!$B$16</f>
        <v>1.6</v>
      </c>
      <c r="D63" t="str">
        <f>IMDIV(COMPLEX(-Data!$B$8/Data!$B$6*Data!$B$10,0,"j"),COMPLEX(1,2*PI()*B63*Data!$B$14,"j"))</f>
        <v>-0,561797752808989+0,898876404494382j</v>
      </c>
      <c r="E63">
        <f>IMABS(D63)</f>
        <v>1.05999788000636</v>
      </c>
      <c r="F63">
        <f t="shared" si="0"/>
        <v>0.506099933550873</v>
      </c>
      <c r="G63">
        <f>IMARGUMENT(D63)/PI()*180</f>
        <v>122.00538320808353</v>
      </c>
      <c r="H63">
        <f>E63*Data!$B$10</f>
        <v>1.05999788000636</v>
      </c>
    </row>
    <row r="64" spans="1:8" ht="12.75">
      <c r="A64">
        <v>41</v>
      </c>
      <c r="B64" s="3">
        <f>A64*Data!$B$15/50</f>
        <v>1305.0705333535418</v>
      </c>
      <c r="C64" s="2">
        <f>B64/Data!$B$16</f>
        <v>1.64</v>
      </c>
      <c r="D64" t="str">
        <f>IMDIV(COMPLEX(-Data!$B$8/Data!$B$6*Data!$B$10,0,"j"),COMPLEX(1,2*PI()*B64*Data!$B$14,"j"))</f>
        <v>-0,542064180398959+0,888985255854293j</v>
      </c>
      <c r="E64">
        <f>IMABS(D64)</f>
        <v>1.041214848529312</v>
      </c>
      <c r="F64">
        <f t="shared" si="0"/>
        <v>0.35080705713357263</v>
      </c>
      <c r="G64">
        <f>IMARGUMENT(D64)/PI()*180</f>
        <v>121.37300514010846</v>
      </c>
      <c r="H64">
        <f>E64*Data!$B$10</f>
        <v>1.041214848529312</v>
      </c>
    </row>
    <row r="65" spans="1:8" ht="12.75">
      <c r="A65">
        <v>42</v>
      </c>
      <c r="B65" s="3">
        <f>A65*Data!$B$15/50</f>
        <v>1336.901521971921</v>
      </c>
      <c r="C65" s="2">
        <f>B65/Data!$B$16</f>
        <v>1.6800000000000002</v>
      </c>
      <c r="D65" t="str">
        <f>IMDIV(COMPLEX(-Data!$B$8/Data!$B$6*Data!$B$10,0,"j"),COMPLEX(1,2*PI()*B65*Data!$B$14,"j"))</f>
        <v>-0,523231477605693+0,879028882377564j</v>
      </c>
      <c r="E65">
        <f>IMABS(D65)</f>
        <v>1.0229677195353655</v>
      </c>
      <c r="F65">
        <f t="shared" si="0"/>
        <v>0.19723858922159987</v>
      </c>
      <c r="G65">
        <f>IMARGUMENT(D65)/PI()*180</f>
        <v>120.76271953423893</v>
      </c>
      <c r="H65">
        <f>E65*Data!$B$10</f>
        <v>1.0229677195353655</v>
      </c>
    </row>
    <row r="66" spans="1:8" ht="12.75">
      <c r="A66">
        <v>43</v>
      </c>
      <c r="B66" s="3">
        <f>A66*Data!$B$15/50</f>
        <v>1368.7325105903</v>
      </c>
      <c r="C66" s="2">
        <f>B66/Data!$B$16</f>
        <v>1.7200000000000002</v>
      </c>
      <c r="D66" t="str">
        <f>IMDIV(COMPLEX(-Data!$B$8/Data!$B$6*Data!$B$10,0,"j"),COMPLEX(1,2*PI()*B66*Data!$B$14,"j"))</f>
        <v>-0,505254648342765+0,869037995149555j</v>
      </c>
      <c r="E66">
        <f>IMABS(D66)</f>
        <v>1.005240914749061</v>
      </c>
      <c r="F66">
        <f t="shared" si="0"/>
        <v>0.04540313378935576</v>
      </c>
      <c r="G66">
        <f>IMARGUMENT(D66)/PI()*180</f>
        <v>120.17352002964435</v>
      </c>
      <c r="H66">
        <f>E66*Data!$B$10</f>
        <v>1.005240914749061</v>
      </c>
    </row>
    <row r="67" spans="1:8" ht="12.75">
      <c r="A67">
        <v>44</v>
      </c>
      <c r="B67" s="3">
        <f>A67*Data!$B$15/50</f>
        <v>1400.563499208679</v>
      </c>
      <c r="C67" s="2">
        <f>B67/Data!$B$16</f>
        <v>1.76</v>
      </c>
      <c r="D67" t="str">
        <f>IMDIV(COMPLEX(-Data!$B$8/Data!$B$6*Data!$B$10,0,"j"),COMPLEX(1,2*PI()*B67*Data!$B$14,"j"))</f>
        <v>-0,488090589613432+0,859039437719641j</v>
      </c>
      <c r="E67">
        <f>IMABS(D67)</f>
        <v>0.9880188152190549</v>
      </c>
      <c r="F67">
        <f t="shared" si="0"/>
        <v>-0.10469569796391907</v>
      </c>
      <c r="G67">
        <f>IMARGUMENT(D67)/PI()*180</f>
        <v>119.6044507460049</v>
      </c>
      <c r="H67">
        <f>E67*Data!$B$10</f>
        <v>0.9880188152190549</v>
      </c>
    </row>
    <row r="68" spans="1:8" ht="12.75">
      <c r="A68">
        <v>45</v>
      </c>
      <c r="B68" s="3">
        <f>A68*Data!$B$15/50</f>
        <v>1432.3944878270581</v>
      </c>
      <c r="C68" s="2">
        <f>B68/Data!$B$16</f>
        <v>1.8</v>
      </c>
      <c r="D68" t="str">
        <f>IMDIV(COMPLEX(-Data!$B$8/Data!$B$6*Data!$B$10,0,"j"),COMPLEX(1,2*PI()*B68*Data!$B$14,"j"))</f>
        <v>-0,471698113207547+0,849056603773585j</v>
      </c>
      <c r="E68">
        <f>IMABS(D68)</f>
        <v>0.9712858623572642</v>
      </c>
      <c r="F68">
        <f t="shared" si="0"/>
        <v>-0.25305865264770205</v>
      </c>
      <c r="G68">
        <f>IMARGUMENT(D68)/PI()*180</f>
        <v>119.05460409907714</v>
      </c>
      <c r="H68">
        <f>E68*Data!$B$10</f>
        <v>0.9712858623572642</v>
      </c>
    </row>
    <row r="69" spans="1:8" ht="12.75">
      <c r="A69">
        <v>46</v>
      </c>
      <c r="B69" s="3">
        <f>A69*Data!$B$15/50</f>
        <v>1464.2254764454372</v>
      </c>
      <c r="C69" s="2">
        <f>B69/Data!$B$16</f>
        <v>1.8399999999999999</v>
      </c>
      <c r="D69" t="str">
        <f>IMDIV(COMPLEX(-Data!$B$8/Data!$B$6*Data!$B$10,0,"j"),COMPLEX(1,2*PI()*B69*Data!$B$14,"j"))</f>
        <v>-0,456037942356804+0,83910981393652j</v>
      </c>
      <c r="E69">
        <f>IMABS(D69)</f>
        <v>0.9550266408397249</v>
      </c>
      <c r="F69">
        <f t="shared" si="0"/>
        <v>-0.39969026867460444</v>
      </c>
      <c r="G69">
        <f>IMARGUMENT(D69)/PI()*180</f>
        <v>118.523118606312</v>
      </c>
      <c r="H69">
        <f>E69*Data!$B$10</f>
        <v>0.9550266408397249</v>
      </c>
    </row>
    <row r="70" spans="1:8" ht="12.75">
      <c r="A70">
        <v>47</v>
      </c>
      <c r="B70" s="3">
        <f>A70*Data!$B$15/50</f>
        <v>1496.0564650638162</v>
      </c>
      <c r="C70" s="2">
        <f>B70/Data!$B$16</f>
        <v>1.88</v>
      </c>
      <c r="D70" t="str">
        <f>IMDIV(COMPLEX(-Data!$B$8/Data!$B$6*Data!$B$10,0,"j"),COMPLEX(1,2*PI()*B70*Data!$B$14,"j"))</f>
        <v>-0,441072688779111+0,829216654904728j</v>
      </c>
      <c r="E70">
        <f>IMABS(D70)</f>
        <v>0.9392259459566805</v>
      </c>
      <c r="F70">
        <f t="shared" si="0"/>
        <v>-0.5445983723940411</v>
      </c>
      <c r="G70">
        <f>IMARGUMENT(D70)/PI()*180</f>
        <v>118.00917670801384</v>
      </c>
      <c r="H70">
        <f>E70*Data!$B$10</f>
        <v>0.9392259459566805</v>
      </c>
    </row>
    <row r="71" spans="1:8" ht="12.75">
      <c r="A71">
        <v>48</v>
      </c>
      <c r="B71" s="3">
        <f>A71*Data!$B$15/50</f>
        <v>1527.8874536821954</v>
      </c>
      <c r="C71" s="2">
        <f>B71/Data!$B$16</f>
        <v>1.9200000000000002</v>
      </c>
      <c r="D71" t="str">
        <f>IMDIV(COMPLEX(-Data!$B$8/Data!$B$6*Data!$B$10,0,"j"),COMPLEX(1,2*PI()*B71*Data!$B$14,"j"))</f>
        <v>-0,426766814612496+0,819392284055992j</v>
      </c>
      <c r="E71">
        <f>IMABS(D71)</f>
        <v>0.9238688376739372</v>
      </c>
      <c r="F71">
        <f t="shared" si="0"/>
        <v>-0.6877936300956089</v>
      </c>
      <c r="G71">
        <f>IMARGUMENT(D71)/PI()*180</f>
        <v>117.51200262385147</v>
      </c>
      <c r="H71">
        <f>E71*Data!$B$10</f>
        <v>0.9238688376739372</v>
      </c>
    </row>
    <row r="72" spans="1:8" ht="12.75">
      <c r="A72">
        <v>49</v>
      </c>
      <c r="B72" s="3">
        <f>A72*Data!$B$15/50</f>
        <v>1559.7184423005745</v>
      </c>
      <c r="C72" s="2">
        <f>B72/Data!$B$16</f>
        <v>1.96</v>
      </c>
      <c r="D72" t="str">
        <f>IMDIV(COMPLEX(-Data!$B$8/Data!$B$6*Data!$B$10,0,"j"),COMPLEX(1,2*PI()*B72*Data!$B$14,"j"))</f>
        <v>-0,413086582947786+0,80964970257766j</v>
      </c>
      <c r="E72">
        <f>IMABS(D72)</f>
        <v>0.9089406833757477</v>
      </c>
      <c r="F72">
        <f t="shared" si="0"/>
        <v>-0.8292891501513051</v>
      </c>
      <c r="G72">
        <f>IMARGUMENT(D72)/PI()*180</f>
        <v>117.03086025984302</v>
      </c>
      <c r="H72">
        <f>E72*Data!$B$10</f>
        <v>0.9089406833757477</v>
      </c>
    </row>
    <row r="73" spans="1:8" ht="12.75">
      <c r="A73">
        <v>50</v>
      </c>
      <c r="B73" s="3">
        <f>A73*Data!$B$15/50</f>
        <v>1591.5494309189535</v>
      </c>
      <c r="C73" s="2">
        <f>B73/Data!$B$16</f>
        <v>2</v>
      </c>
      <c r="D73" t="str">
        <f>IMDIV(COMPLEX(-Data!$B$8/Data!$B$6*Data!$B$10,0,"j"),COMPLEX(1,2*PI()*B73*Data!$B$14,"j"))</f>
        <v>-0,4+0,8j</v>
      </c>
      <c r="E73">
        <f>IMABS(D73)</f>
        <v>0.894427190999916</v>
      </c>
      <c r="F73">
        <f t="shared" si="0"/>
        <v>-0.9691001300805633</v>
      </c>
      <c r="G73">
        <f>IMARGUMENT(D73)/PI()*180</f>
        <v>116.56505117707799</v>
      </c>
      <c r="H73">
        <f>E73*Data!$B$10</f>
        <v>0.894427190999916</v>
      </c>
    </row>
    <row r="74" spans="1:8" ht="12.75">
      <c r="A74">
        <v>51</v>
      </c>
      <c r="B74" s="3">
        <f>(A74-50)*9*Data!$B$15/50+Data!$B$15</f>
        <v>1878.0283284843651</v>
      </c>
      <c r="C74" s="2">
        <f>B74/Data!$B$16</f>
        <v>2.36</v>
      </c>
      <c r="D74" t="str">
        <f>IMDIV(COMPLEX(-Data!$B$8/Data!$B$6*Data!$B$10,0,"j"),COMPLEX(1,2*PI()*B74*Data!$B$14,"j"))</f>
        <v>-0,304432537749635+0,718460789089138j</v>
      </c>
      <c r="E74">
        <f>IMABS(D74)</f>
        <v>0.7802980683682805</v>
      </c>
      <c r="F74">
        <f t="shared" si="0"/>
        <v>-2.1547893636253517</v>
      </c>
      <c r="G74">
        <f>IMARGUMENT(D74)/PI()*180</f>
        <v>112.96377305985456</v>
      </c>
      <c r="H74">
        <f>E74*Data!$B$10</f>
        <v>0.7802980683682805</v>
      </c>
    </row>
    <row r="75" spans="1:8" ht="12.75">
      <c r="A75">
        <v>52</v>
      </c>
      <c r="B75" s="3">
        <f>(A75-50)*9*Data!$B$15/50+Data!$B$15</f>
        <v>2164.507226049777</v>
      </c>
      <c r="C75" s="2">
        <f>B75/Data!$B$16</f>
        <v>2.72</v>
      </c>
      <c r="D75" t="str">
        <f>IMDIV(COMPLEX(-Data!$B$8/Data!$B$6*Data!$B$10,0,"j"),COMPLEX(1,2*PI()*B75*Data!$B$14,"j"))</f>
        <v>-0,238140598209183+0,647742427128977j</v>
      </c>
      <c r="E75">
        <f>IMABS(D75)</f>
        <v>0.6901312892619531</v>
      </c>
      <c r="F75">
        <f t="shared" si="0"/>
        <v>-3.221365640961028</v>
      </c>
      <c r="G75">
        <f>IMARGUMENT(D75)/PI()*180</f>
        <v>110.18580300946486</v>
      </c>
      <c r="H75">
        <f>E75*Data!$B$10</f>
        <v>0.6901312892619531</v>
      </c>
    </row>
    <row r="76" spans="1:8" ht="12.75">
      <c r="A76">
        <v>53</v>
      </c>
      <c r="B76" s="3">
        <f>(A76-50)*9*Data!$B$15/50+Data!$B$15</f>
        <v>2450.9861236151883</v>
      </c>
      <c r="C76" s="2">
        <f>B76/Data!$B$16</f>
        <v>3.08</v>
      </c>
      <c r="D76" t="str">
        <f>IMDIV(COMPLEX(-Data!$B$8/Data!$B$6*Data!$B$10,0,"j"),COMPLEX(1,2*PI()*B76*Data!$B$14,"j"))</f>
        <v>-0,190723222459567+0,587427525175465j</v>
      </c>
      <c r="E76">
        <f>IMABS(D76)</f>
        <v>0.6176135077207533</v>
      </c>
      <c r="F76">
        <f t="shared" si="0"/>
        <v>-4.185664283743198</v>
      </c>
      <c r="G76">
        <f>IMARGUMENT(D76)/PI()*180</f>
        <v>107.98733465206149</v>
      </c>
      <c r="H76">
        <f>E76*Data!$B$10</f>
        <v>0.6176135077207533</v>
      </c>
    </row>
    <row r="77" spans="1:8" ht="12.75">
      <c r="A77">
        <v>54</v>
      </c>
      <c r="B77" s="3">
        <f>(A77-50)*9*Data!$B$15/50+Data!$B$15</f>
        <v>2737.4650211806</v>
      </c>
      <c r="C77" s="2">
        <f>B77/Data!$B$16</f>
        <v>3.4400000000000004</v>
      </c>
      <c r="D77" t="str">
        <f>IMDIV(COMPLEX(-Data!$B$8/Data!$B$6*Data!$B$10,0,"j"),COMPLEX(1,2*PI()*B77*Data!$B$14,"j"))</f>
        <v>-0,155840917591323+0,53609275651415j</v>
      </c>
      <c r="E77">
        <f>IMABS(D77)</f>
        <v>0.558284725908425</v>
      </c>
      <c r="F77">
        <f t="shared" si="0"/>
        <v>-5.062885076680413</v>
      </c>
      <c r="G77">
        <f>IMARGUMENT(D77)/PI()*180</f>
        <v>106.20902492780802</v>
      </c>
      <c r="H77">
        <f>E77*Data!$B$10</f>
        <v>0.558284725908425</v>
      </c>
    </row>
    <row r="78" spans="1:8" ht="12.75">
      <c r="A78">
        <v>55</v>
      </c>
      <c r="B78" s="3">
        <f>(A78-50)*9*Data!$B$15/50+Data!$B$15</f>
        <v>3023.9439187460116</v>
      </c>
      <c r="C78" s="2">
        <f>B78/Data!$B$16</f>
        <v>3.8</v>
      </c>
      <c r="D78" t="str">
        <f>IMDIV(COMPLEX(-Data!$B$8/Data!$B$6*Data!$B$10,0,"j"),COMPLEX(1,2*PI()*B78*Data!$B$14,"j"))</f>
        <v>-0,129533678756477+0,492227979274611j</v>
      </c>
      <c r="E78">
        <f>IMABS(D78)</f>
        <v>0.5089865985592872</v>
      </c>
      <c r="F78">
        <f t="shared" si="0"/>
        <v>-5.865873046717557</v>
      </c>
      <c r="G78">
        <f>IMARGUMENT(D78)/PI()*180</f>
        <v>104.74356283647077</v>
      </c>
      <c r="H78">
        <f>E78*Data!$B$10</f>
        <v>0.5089865985592872</v>
      </c>
    </row>
    <row r="79" spans="1:8" ht="12.75">
      <c r="A79">
        <v>56</v>
      </c>
      <c r="B79" s="3">
        <f>(A79-50)*9*Data!$B$15/50+Data!$B$15</f>
        <v>3310.422816311423</v>
      </c>
      <c r="C79" s="2">
        <f>B79/Data!$B$16</f>
        <v>4.16</v>
      </c>
      <c r="D79" t="str">
        <f>IMDIV(COMPLEX(-Data!$B$8/Data!$B$6*Data!$B$10,0,"j"),COMPLEX(1,2*PI()*B79*Data!$B$14,"j"))</f>
        <v>-0,109256183900009+0,454505725024036j</v>
      </c>
      <c r="E79">
        <f>IMABS(D79)</f>
        <v>0.46745306480973814</v>
      </c>
      <c r="F79">
        <f t="shared" si="0"/>
        <v>-6.605239769302136</v>
      </c>
      <c r="G79">
        <f>IMARGUMENT(D79)/PI()*180</f>
        <v>103.51656810879136</v>
      </c>
      <c r="H79">
        <f>E79*Data!$B$10</f>
        <v>0.46745306480973814</v>
      </c>
    </row>
    <row r="80" spans="1:8" ht="12.75">
      <c r="A80">
        <v>57</v>
      </c>
      <c r="B80" s="3">
        <f>(A80-50)*9*Data!$B$15/50+Data!$B$15</f>
        <v>3596.901713876835</v>
      </c>
      <c r="C80" s="2">
        <f>B80/Data!$B$16</f>
        <v>4.5200000000000005</v>
      </c>
      <c r="D80" t="str">
        <f>IMDIV(COMPLEX(-Data!$B$8/Data!$B$6*Data!$B$10,0,"j"),COMPLEX(1,2*PI()*B80*Data!$B$14,"j"))</f>
        <v>-9,33253695684635E-002+0,421830670449455j</v>
      </c>
      <c r="E80">
        <f>IMABS(D80)</f>
        <v>0.4320309469666809</v>
      </c>
      <c r="F80">
        <f t="shared" si="0"/>
        <v>-7.289702859281229</v>
      </c>
      <c r="G80">
        <f>IMARGUMENT(D80)/PI()*180</f>
        <v>102.47510971220898</v>
      </c>
      <c r="H80">
        <f>E80*Data!$B$10</f>
        <v>0.4320309469666809</v>
      </c>
    </row>
    <row r="81" spans="1:8" ht="12.75">
      <c r="A81">
        <v>58</v>
      </c>
      <c r="B81" s="3">
        <f>(A81-50)*9*Data!$B$15/50+Data!$B$15</f>
        <v>3883.3806114422464</v>
      </c>
      <c r="C81" s="2">
        <f>B81/Data!$B$16</f>
        <v>4.88</v>
      </c>
      <c r="D81" t="str">
        <f>IMDIV(COMPLEX(-Data!$B$8/Data!$B$6*Data!$B$10,0,"j"),COMPLEX(1,2*PI()*B81*Data!$B$14,"j"))</f>
        <v>-8,05983622412793E-002+0,393320007737443j</v>
      </c>
      <c r="E81">
        <f>IMABS(D81)</f>
        <v>0.40149311884832933</v>
      </c>
      <c r="F81">
        <f t="shared" si="0"/>
        <v>-7.926437873051405</v>
      </c>
      <c r="G81">
        <f>IMARGUMENT(D81)/PI()*180</f>
        <v>101.58061918222812</v>
      </c>
      <c r="H81">
        <f>E81*Data!$B$10</f>
        <v>0.40149311884832933</v>
      </c>
    </row>
    <row r="82" spans="1:8" ht="12.75">
      <c r="A82">
        <v>59</v>
      </c>
      <c r="B82" s="3">
        <f>(A82-50)*9*Data!$B$15/50+Data!$B$15</f>
        <v>4169.859509007658</v>
      </c>
      <c r="C82" s="2">
        <f>B82/Data!$B$16</f>
        <v>5.239999999999999</v>
      </c>
      <c r="D82" t="str">
        <f>IMDIV(COMPLEX(-Data!$B$8/Data!$B$6*Data!$B$10,0,"j"),COMPLEX(1,2*PI()*B82*Data!$B$14,"j"))</f>
        <v>-7,02799955020803E-002+0,368267176430901j</v>
      </c>
      <c r="E82">
        <f>IMABS(D82)</f>
        <v>0.37491331131897787</v>
      </c>
      <c r="F82">
        <f t="shared" si="0"/>
        <v>-8.521382793076066</v>
      </c>
      <c r="G82">
        <f>IMARGUMENT(D82)/PI()*180</f>
        <v>100.80439459753924</v>
      </c>
      <c r="H82">
        <f>E82*Data!$B$10</f>
        <v>0.37491331131897787</v>
      </c>
    </row>
    <row r="83" spans="1:8" ht="12.75">
      <c r="A83">
        <v>60</v>
      </c>
      <c r="B83" s="3">
        <f>(A83-50)*9*Data!$B$15/50+Data!$B$15</f>
        <v>4456.33840657307</v>
      </c>
      <c r="C83" s="2">
        <f>B83/Data!$B$16</f>
        <v>5.6</v>
      </c>
      <c r="D83" t="str">
        <f>IMDIV(COMPLEX(-Data!$B$8/Data!$B$6*Data!$B$10,0,"j"),COMPLEX(1,2*PI()*B83*Data!$B$14,"j"))</f>
        <v>-6,18046971569839E-002+0,34610630407911j</v>
      </c>
      <c r="E83">
        <f>IMABS(D83)</f>
        <v>0.351581276967315</v>
      </c>
      <c r="F83">
        <f t="shared" si="0"/>
        <v>-9.079485216122723</v>
      </c>
      <c r="G83">
        <f>IMARGUMENT(D83)/PI()*180</f>
        <v>100.12467165539782</v>
      </c>
      <c r="H83">
        <f>E83*Data!$B$10</f>
        <v>0.351581276967315</v>
      </c>
    </row>
    <row r="84" spans="1:8" ht="12.75">
      <c r="A84">
        <v>61</v>
      </c>
      <c r="B84" s="3">
        <f>(A84-50)*9*Data!$B$15/50+Data!$B$15</f>
        <v>4742.817304138482</v>
      </c>
      <c r="C84" s="2">
        <f>B84/Data!$B$16</f>
        <v>5.96</v>
      </c>
      <c r="D84" t="str">
        <f>IMDIV(COMPLEX(-Data!$B$8/Data!$B$6*Data!$B$10,0,"j"),COMPLEX(1,2*PI()*B84*Data!$B$14,"j"))</f>
        <v>-5,47621133794795E-002+0,326382195741698j</v>
      </c>
      <c r="E84">
        <f>IMABS(D84)</f>
        <v>0.33094444663562345</v>
      </c>
      <c r="F84">
        <f t="shared" si="0"/>
        <v>-9.60489804258006</v>
      </c>
      <c r="G84">
        <f>IMARGUMENT(D84)/PI()*180</f>
        <v>99.52466797179001</v>
      </c>
      <c r="H84">
        <f>E84*Data!$B$10</f>
        <v>0.33094444663562345</v>
      </c>
    </row>
    <row r="85" spans="1:8" ht="12.75">
      <c r="A85">
        <v>62</v>
      </c>
      <c r="B85" s="3">
        <f>(A85-50)*9*Data!$B$15/50+Data!$B$15</f>
        <v>5029.296201703893</v>
      </c>
      <c r="C85" s="2">
        <f>B85/Data!$B$16</f>
        <v>6.319999999999999</v>
      </c>
      <c r="D85" t="str">
        <f>IMDIV(COMPLEX(-Data!$B$8/Data!$B$6*Data!$B$10,0,"j"),COMPLEX(1,2*PI()*B85*Data!$B$14,"j"))</f>
        <v>-4,88491148540388E-002+0,308726405877525j</v>
      </c>
      <c r="E85">
        <f>IMABS(D85)</f>
        <v>0.31256716031611087</v>
      </c>
      <c r="F85">
        <f t="shared" si="0"/>
        <v>-10.101133056259444</v>
      </c>
      <c r="G85">
        <f>IMARGUMENT(D85)/PI()*180</f>
        <v>98.99124727706601</v>
      </c>
      <c r="H85">
        <f>E85*Data!$B$10</f>
        <v>0.31256716031611087</v>
      </c>
    </row>
    <row r="86" spans="1:8" ht="12.75">
      <c r="A86">
        <v>63</v>
      </c>
      <c r="B86" s="3">
        <f>(A86-50)*9*Data!$B$15/50+Data!$B$15</f>
        <v>5315.7750992693045</v>
      </c>
      <c r="C86" s="2">
        <f>B86/Data!$B$16</f>
        <v>6.68</v>
      </c>
      <c r="D86" t="str">
        <f>IMDIV(COMPLEX(-Data!$B$8/Data!$B$6*Data!$B$10,0,"j"),COMPLEX(1,2*PI()*B86*Data!$B$14,"j"))</f>
        <v>-4,38381146103668E-002+0,292838605597251j</v>
      </c>
      <c r="E86">
        <f>IMABS(D86)</f>
        <v>0.29610172107019905</v>
      </c>
      <c r="F86">
        <f t="shared" si="0"/>
        <v>-10.571181365951393</v>
      </c>
      <c r="G86">
        <f>IMARGUMENT(D86)/PI()*180</f>
        <v>98.51398792975033</v>
      </c>
      <c r="H86">
        <f>E86*Data!$B$10</f>
        <v>0.29610172107019905</v>
      </c>
    </row>
    <row r="87" spans="1:8" ht="12.75">
      <c r="A87">
        <v>64</v>
      </c>
      <c r="B87" s="3">
        <f>(A87-50)*9*Data!$B$15/50+Data!$B$15</f>
        <v>5602.253996834716</v>
      </c>
      <c r="C87" s="2">
        <f>B87/Data!$B$16</f>
        <v>7.04</v>
      </c>
      <c r="D87" t="str">
        <f>IMDIV(COMPLEX(-Data!$B$8/Data!$B$6*Data!$B$10,0,"j"),COMPLEX(1,2*PI()*B87*Data!$B$14,"j"))</f>
        <v>-3,95557102623335E-002+0,278472200246828j</v>
      </c>
      <c r="E87">
        <f>IMABS(D87)</f>
        <v>0.28126752483119544</v>
      </c>
      <c r="F87">
        <f t="shared" si="0"/>
        <v>-11.01760817225172</v>
      </c>
      <c r="G87">
        <f>IMARGUMENT(D87)/PI()*180</f>
        <v>98.08452099582205</v>
      </c>
      <c r="H87">
        <f>E87*Data!$B$10</f>
        <v>0.28126752483119544</v>
      </c>
    </row>
    <row r="88" spans="1:8" ht="12.75">
      <c r="A88">
        <v>65</v>
      </c>
      <c r="B88" s="3">
        <f>(A88-50)*9*Data!$B$15/50+Data!$B$15</f>
        <v>5888.732894400128</v>
      </c>
      <c r="C88" s="2">
        <f>B88/Data!$B$16</f>
        <v>7.4</v>
      </c>
      <c r="D88" t="str">
        <f>IMDIV(COMPLEX(-Data!$B$8/Data!$B$6*Data!$B$10,0,"j"),COMPLEX(1,2*PI()*B88*Data!$B$14,"j"))</f>
        <v>-3,58680057388809E-002+0,265423242467719j</v>
      </c>
      <c r="E88">
        <f>IMABS(D88)</f>
        <v>0.2678357920027903</v>
      </c>
      <c r="F88">
        <f aca="true" t="shared" si="1" ref="F88:F151">20*LOG10(ABS(E88))</f>
        <v>-11.4426277376199</v>
      </c>
      <c r="G88">
        <f>IMARGUMENT(D88)/PI()*180</f>
        <v>97.69605172201656</v>
      </c>
      <c r="H88">
        <f>E88*Data!$B$10</f>
        <v>0.2678357920027903</v>
      </c>
    </row>
    <row r="89" spans="1:8" ht="12.75">
      <c r="A89">
        <v>66</v>
      </c>
      <c r="B89" s="3">
        <f>(A89-50)*9*Data!$B$15/50+Data!$B$15</f>
        <v>6175.211791965539</v>
      </c>
      <c r="C89" s="2">
        <f>B89/Data!$B$16</f>
        <v>7.76</v>
      </c>
      <c r="D89" t="str">
        <f>IMDIV(COMPLEX(-Data!$B$8/Data!$B$6*Data!$B$10,0,"j"),COMPLEX(1,2*PI()*B89*Data!$B$14,"j"))</f>
        <v>-3,26703431692847E-002+0,253521862993649j</v>
      </c>
      <c r="E89">
        <f>IMABS(D89)</f>
        <v>0.2556182433602292</v>
      </c>
      <c r="F89">
        <f t="shared" si="1"/>
        <v>-11.848163080073842</v>
      </c>
      <c r="G89">
        <f>IMARGUMENT(D89)/PI()*180</f>
        <v>97.34300811700683</v>
      </c>
      <c r="H89">
        <f>E89*Data!$B$10</f>
        <v>0.2556182433602292</v>
      </c>
    </row>
    <row r="90" spans="1:8" ht="12.75">
      <c r="A90">
        <v>67</v>
      </c>
      <c r="B90" s="3">
        <f>(A90-50)*9*Data!$B$15/50+Data!$B$15</f>
        <v>6461.690689530951</v>
      </c>
      <c r="C90" s="2">
        <f>B90/Data!$B$16</f>
        <v>8.120000000000001</v>
      </c>
      <c r="D90" t="str">
        <f>IMDIV(COMPLEX(-Data!$B$8/Data!$B$6*Data!$B$10,0,"j"),COMPLEX(1,2*PI()*B90*Data!$B$14,"j"))</f>
        <v>-2,98800019123201E-002+0,242625615528039j</v>
      </c>
      <c r="E90">
        <f>IMABS(D90)</f>
        <v>0.24445859327223504</v>
      </c>
      <c r="F90">
        <f t="shared" si="1"/>
        <v>-12.235893833978114</v>
      </c>
      <c r="G90">
        <f>IMARGUMENT(D90)/PI()*180</f>
        <v>97.0207791452012</v>
      </c>
      <c r="H90">
        <f>E90*Data!$B$10</f>
        <v>0.24445859327223504</v>
      </c>
    </row>
    <row r="91" spans="1:8" ht="12.75">
      <c r="A91">
        <v>68</v>
      </c>
      <c r="B91" s="3">
        <f>(A91-50)*9*Data!$B$15/50+Data!$B$15</f>
        <v>6748.169587096363</v>
      </c>
      <c r="C91" s="2">
        <f>B91/Data!$B$16</f>
        <v>8.48</v>
      </c>
      <c r="D91" t="str">
        <f>IMDIV(COMPLEX(-Data!$B$8/Data!$B$6*Data!$B$10,0,"j"),COMPLEX(1,2*PI()*B91*Data!$B$14,"j"))</f>
        <v>-2,7430928920977E-002+0,232614277249885j</v>
      </c>
      <c r="E91">
        <f>IMABS(D91)</f>
        <v>0.23422608275329643</v>
      </c>
      <c r="F91">
        <f t="shared" si="1"/>
        <v>-12.607294895341298</v>
      </c>
      <c r="G91">
        <f>IMARGUMENT(D91)/PI()*180</f>
        <v>96.72551709732527</v>
      </c>
      <c r="H91">
        <f>E91*Data!$B$10</f>
        <v>0.23422608275329643</v>
      </c>
    </row>
    <row r="92" spans="1:8" ht="12.75">
      <c r="A92">
        <v>69</v>
      </c>
      <c r="B92" s="3">
        <f>(A92-50)*9*Data!$B$15/50+Data!$B$15</f>
        <v>7034.648484661774</v>
      </c>
      <c r="C92" s="2">
        <f>B92/Data!$B$16</f>
        <v>8.84</v>
      </c>
      <c r="D92" t="str">
        <f>IMDIV(COMPLEX(-Data!$B$8/Data!$B$6*Data!$B$10,0,"j"),COMPLEX(1,2*PI()*B92*Data!$B$14,"j"))</f>
        <v>-2,52698823434278E-002+0,223385759915902j</v>
      </c>
      <c r="E92">
        <f>IMABS(D92)</f>
        <v>0.22481050839953123</v>
      </c>
      <c r="F92">
        <f t="shared" si="1"/>
        <v>-12.963667844865036</v>
      </c>
      <c r="G92">
        <f>IMARGUMENT(D92)/PI()*180</f>
        <v>96.45398659035337</v>
      </c>
      <c r="H92">
        <f>E92*Data!$B$10</f>
        <v>0.22481050839953123</v>
      </c>
    </row>
    <row r="93" spans="1:8" ht="12.75">
      <c r="A93">
        <v>70</v>
      </c>
      <c r="B93" s="3">
        <f>(A93-50)*9*Data!$B$15/50+Data!$B$15</f>
        <v>7321.127382227186</v>
      </c>
      <c r="C93" s="2">
        <f>B93/Data!$B$16</f>
        <v>9.2</v>
      </c>
      <c r="D93" t="str">
        <f>IMDIV(COMPLEX(-Data!$B$8/Data!$B$6*Data!$B$10,0,"j"),COMPLEX(1,2*PI()*B93*Data!$B$14,"j"))</f>
        <v>-2,33535730966838E-002+0,214852872489491j</v>
      </c>
      <c r="E93">
        <f>IMABS(D93)</f>
        <v>0.2161183615368385</v>
      </c>
      <c r="F93">
        <f t="shared" si="1"/>
        <v>-13.306166672944379</v>
      </c>
      <c r="G93">
        <f>IMARGUMENT(D93)/PI()*180</f>
        <v>96.20344790169183</v>
      </c>
      <c r="H93">
        <f>E93*Data!$B$10</f>
        <v>0.2161183615368385</v>
      </c>
    </row>
    <row r="94" spans="1:8" ht="12.75">
      <c r="A94">
        <v>71</v>
      </c>
      <c r="B94" s="3">
        <f>(A94-50)*9*Data!$B$15/50+Data!$B$15</f>
        <v>7607.606279792597</v>
      </c>
      <c r="C94" s="2">
        <f>B94/Data!$B$16</f>
        <v>9.559999999999999</v>
      </c>
      <c r="D94" t="str">
        <f>IMDIV(COMPLEX(-Data!$B$8/Data!$B$6*Data!$B$10,0,"j"),COMPLEX(1,2*PI()*B94*Data!$B$14,"j"))</f>
        <v>-2,16465209711495E-002+0,206940740484189j</v>
      </c>
      <c r="E94">
        <f>IMABS(D94)</f>
        <v>0.20806980064944283</v>
      </c>
      <c r="F94">
        <f t="shared" si="1"/>
        <v>-13.635818978472559</v>
      </c>
      <c r="G94">
        <f>IMARGUMENT(D94)/PI()*180</f>
        <v>95.97156589779645</v>
      </c>
      <c r="H94">
        <f>E94*Data!$B$10</f>
        <v>0.20806980064944283</v>
      </c>
    </row>
    <row r="95" spans="1:8" ht="12.75">
      <c r="A95">
        <v>72</v>
      </c>
      <c r="B95" s="3">
        <f>(A95-50)*9*Data!$B$15/50+Data!$B$15</f>
        <v>7894.08517735801</v>
      </c>
      <c r="C95" s="2">
        <f>B95/Data!$B$16</f>
        <v>9.92</v>
      </c>
      <c r="D95" t="str">
        <f>IMDIV(COMPLEX(-Data!$B$8/Data!$B$6*Data!$B$10,0,"j"),COMPLEX(1,2*PI()*B95*Data!$B$14,"j"))</f>
        <v>-2,01194289301292E-002+0,199584734986882j</v>
      </c>
      <c r="E95">
        <f>IMABS(D95)</f>
        <v>0.20059625584805524</v>
      </c>
      <c r="F95">
        <f t="shared" si="1"/>
        <v>-13.953543547917624</v>
      </c>
      <c r="G95">
        <f>IMARGUMENT(D95)/PI()*180</f>
        <v>95.75633826112337</v>
      </c>
      <c r="H95">
        <f>E95*Data!$B$10</f>
        <v>0.20059625584805524</v>
      </c>
    </row>
    <row r="96" spans="1:8" ht="12.75">
      <c r="A96">
        <v>73</v>
      </c>
      <c r="B96" s="3">
        <f>(A96-50)*9*Data!$B$15/50+Data!$B$15</f>
        <v>8180.564074923421</v>
      </c>
      <c r="C96" s="2">
        <f>B96/Data!$B$16</f>
        <v>10.28</v>
      </c>
      <c r="D96" t="str">
        <f>IMDIV(COMPLEX(-Data!$B$8/Data!$B$6*Data!$B$10,0,"j"),COMPLEX(1,2*PI()*B96*Data!$B$14,"j"))</f>
        <v>-1,874793772685E-002+0,192728799832018j</v>
      </c>
      <c r="E96">
        <f>IMABS(D96)</f>
        <v>0.19363851748477084</v>
      </c>
      <c r="F96">
        <f t="shared" si="1"/>
        <v>-14.260165020380038</v>
      </c>
      <c r="G96">
        <f>IMARGUMENT(D96)/PI()*180</f>
        <v>95.55603842312505</v>
      </c>
      <c r="H96">
        <f>E96*Data!$B$10</f>
        <v>0.19363851748477084</v>
      </c>
    </row>
    <row r="97" spans="1:8" ht="12.75">
      <c r="A97">
        <v>74</v>
      </c>
      <c r="B97" s="3">
        <f>(A97-50)*9*Data!$B$15/50+Data!$B$15</f>
        <v>8467.04297248883</v>
      </c>
      <c r="C97" s="2">
        <f>B97/Data!$B$16</f>
        <v>10.639999999999999</v>
      </c>
      <c r="D97" t="str">
        <f>IMDIV(COMPLEX(-Data!$B$8/Data!$B$6*Data!$B$10,0,"j"),COMPLEX(1,2*PI()*B97*Data!$B$14,"j"))</f>
        <v>-1,75116627674031E-002+0,186324091845169j</v>
      </c>
      <c r="E97">
        <f>IMABS(D97)</f>
        <v>0.18714519906961605</v>
      </c>
      <c r="F97">
        <f t="shared" si="1"/>
        <v>-14.556426191650287</v>
      </c>
      <c r="G97">
        <f>IMARGUMENT(D97)/PI()*180</f>
        <v>95.36916981483076</v>
      </c>
      <c r="H97">
        <f>E97*Data!$B$10</f>
        <v>0.18714519906961605</v>
      </c>
    </row>
    <row r="98" spans="1:8" ht="12.75">
      <c r="A98">
        <v>75</v>
      </c>
      <c r="B98" s="3">
        <f>(A98-50)*9*Data!$B$15/50+Data!$B$15</f>
        <v>8753.521870054245</v>
      </c>
      <c r="C98" s="2">
        <f>B98/Data!$B$16</f>
        <v>11</v>
      </c>
      <c r="D98" t="str">
        <f>IMDIV(COMPLEX(-Data!$B$8/Data!$B$6*Data!$B$10,0,"j"),COMPLEX(1,2*PI()*B98*Data!$B$14,"j"))</f>
        <v>-1,63934426229508E-002+0,180327868852459j</v>
      </c>
      <c r="E98">
        <f>IMABS(D98)</f>
        <v>0.18107149208503706</v>
      </c>
      <c r="F98">
        <f t="shared" si="1"/>
        <v>-14.842998393467859</v>
      </c>
      <c r="G98">
        <f>IMARGUMENT(D98)/PI()*180</f>
        <v>95.1944289077348</v>
      </c>
      <c r="H98">
        <f>E98*Data!$B$10</f>
        <v>0.18107149208503706</v>
      </c>
    </row>
    <row r="99" spans="1:8" ht="12.75">
      <c r="A99">
        <v>76</v>
      </c>
      <c r="B99" s="3">
        <f>(A99-50)*9*Data!$B$15/50+Data!$B$15</f>
        <v>9040.000767619655</v>
      </c>
      <c r="C99" s="2">
        <f>B99/Data!$B$16</f>
        <v>11.36</v>
      </c>
      <c r="D99" t="str">
        <f>IMDIV(COMPLEX(-Data!$B$8/Data!$B$6*Data!$B$10,0,"j"),COMPLEX(1,2*PI()*B99*Data!$B$14,"j"))</f>
        <v>-1,53787478008391E-002+0,174702575017532j</v>
      </c>
      <c r="E99">
        <f>IMABS(D99)</f>
        <v>0.1753781502972312</v>
      </c>
      <c r="F99">
        <f t="shared" si="1"/>
        <v>-15.120490294249205</v>
      </c>
      <c r="G99">
        <f>IMARGUMENT(D99)/PI()*180</f>
        <v>95.03067514096081</v>
      </c>
      <c r="H99">
        <f>E99*Data!$B$10</f>
        <v>0.1753781502972312</v>
      </c>
    </row>
    <row r="100" spans="1:8" ht="12.75">
      <c r="A100">
        <v>77</v>
      </c>
      <c r="B100" s="3">
        <f>(A100-50)*9*Data!$B$15/50+Data!$B$15</f>
        <v>9326.479665185067</v>
      </c>
      <c r="C100" s="2">
        <f>B100/Data!$B$16</f>
        <v>11.719999999999999</v>
      </c>
      <c r="D100" t="str">
        <f>IMDIV(COMPLEX(-Data!$B$8/Data!$B$6*Data!$B$10,0,"j"),COMPLEX(1,2*PI()*B100*Data!$B$14,"j"))</f>
        <v>-1,44552119712283E-002+0,169415084302796j</v>
      </c>
      <c r="E100">
        <f>IMABS(D100)</f>
        <v>0.17003065589021474</v>
      </c>
      <c r="F100">
        <f t="shared" si="1"/>
        <v>-15.389455397883665</v>
      </c>
      <c r="G100">
        <f>IMARGUMENT(D100)/PI()*180</f>
        <v>94.87690628664375</v>
      </c>
      <c r="H100">
        <f>E100*Data!$B$10</f>
        <v>0.17003065589021474</v>
      </c>
    </row>
    <row r="101" spans="1:8" ht="12.75">
      <c r="A101">
        <v>78</v>
      </c>
      <c r="B101" s="3">
        <f>(A101-50)*9*Data!$B$15/50+Data!$B$15</f>
        <v>9612.958562750478</v>
      </c>
      <c r="C101" s="2">
        <f>B101/Data!$B$16</f>
        <v>12.08</v>
      </c>
      <c r="D101" t="str">
        <f>IMDIV(COMPLEX(-Data!$B$8/Data!$B$6*Data!$B$10,0,"j"),COMPLEX(1,2*PI()*B101*Data!$B$14,"j"))</f>
        <v>-1,36122575656928E-002+0,164436071393569j</v>
      </c>
      <c r="E101">
        <f>IMABS(D101)</f>
        <v>0.16499853069462672</v>
      </c>
      <c r="F101">
        <f t="shared" si="1"/>
        <v>-15.6503984628803</v>
      </c>
      <c r="G101">
        <f>IMARGUMENT(D101)/PI()*180</f>
        <v>94.7322381424797</v>
      </c>
      <c r="H101">
        <f>E101*Data!$B$10</f>
        <v>0.16499853069462672</v>
      </c>
    </row>
    <row r="102" spans="1:8" ht="12.75">
      <c r="A102">
        <v>79</v>
      </c>
      <c r="B102" s="3">
        <f>(A102-50)*9*Data!$B$15/50+Data!$B$15</f>
        <v>9899.43746031589</v>
      </c>
      <c r="C102" s="2">
        <f>B102/Data!$B$16</f>
        <v>12.44</v>
      </c>
      <c r="D102" t="str">
        <f>IMDIV(COMPLEX(-Data!$B$8/Data!$B$6*Data!$B$10,0,"j"),COMPLEX(1,2*PI()*B102*Data!$B$14,"j"))</f>
        <v>-1,28407946911018E-002+0,159739485957307j</v>
      </c>
      <c r="E102">
        <f>IMABS(D102)</f>
        <v>0.1602547639922249</v>
      </c>
      <c r="F102">
        <f t="shared" si="1"/>
        <v>-15.903781021545527</v>
      </c>
      <c r="G102">
        <f>IMARGUMENT(D102)/PI()*180</f>
        <v>94.59588769186476</v>
      </c>
      <c r="H102">
        <f>E102*Data!$B$10</f>
        <v>0.1602547639922249</v>
      </c>
    </row>
    <row r="103" spans="1:8" ht="12.75">
      <c r="A103">
        <v>80</v>
      </c>
      <c r="B103" s="3">
        <f>(A103-50)*9*Data!$B$15/50+Data!$B$15</f>
        <v>10185.916357881302</v>
      </c>
      <c r="C103" s="2">
        <f>B103/Data!$B$16</f>
        <v>12.8</v>
      </c>
      <c r="D103" t="str">
        <f>IMDIV(COMPLEX(-Data!$B$8/Data!$B$6*Data!$B$10,0,"j"),COMPLEX(1,2*PI()*B103*Data!$B$14,"j"))</f>
        <v>-1,2132977432662E-002+0,155302111138073j</v>
      </c>
      <c r="E103">
        <f>IMABS(D103)</f>
        <v>0.15577533458581902</v>
      </c>
      <c r="F103">
        <f t="shared" si="1"/>
        <v>-16.1500261452459</v>
      </c>
      <c r="G103">
        <f>IMARGUMENT(D103)/PI()*180</f>
        <v>94.46715906138928</v>
      </c>
      <c r="H103">
        <f>E103*Data!$B$10</f>
        <v>0.15577533458581902</v>
      </c>
    </row>
    <row r="104" spans="1:8" ht="12.75">
      <c r="A104">
        <v>81</v>
      </c>
      <c r="B104" s="3">
        <f>(A104-50)*9*Data!$B$15/50+Data!$B$15</f>
        <v>10472.395255446714</v>
      </c>
      <c r="C104" s="2">
        <f>B104/Data!$B$16</f>
        <v>13.16</v>
      </c>
      <c r="D104" t="str">
        <f>IMDIV(COMPLEX(-Data!$B$8/Data!$B$6*Data!$B$10,0,"j"),COMPLEX(1,2*PI()*B104*Data!$B$14,"j"))</f>
        <v>-1,14820054011353E-002+0,151103191078941j</v>
      </c>
      <c r="E104">
        <f>IMABS(D104)</f>
        <v>0.15153880955804902</v>
      </c>
      <c r="F104">
        <f t="shared" si="1"/>
        <v>-16.389522575122466</v>
      </c>
      <c r="G104">
        <f>IMARGUMENT(D104)/PI()*180</f>
        <v>94.34543174922908</v>
      </c>
      <c r="H104">
        <f>E104*Data!$B$10</f>
        <v>0.15153880955804902</v>
      </c>
    </row>
    <row r="105" spans="1:8" ht="12.75">
      <c r="A105">
        <v>82</v>
      </c>
      <c r="B105" s="3">
        <f>(A105-50)*9*Data!$B$15/50+Data!$B$15</f>
        <v>10758.874153012126</v>
      </c>
      <c r="C105" s="2">
        <f>B105/Data!$B$16</f>
        <v>13.520000000000001</v>
      </c>
      <c r="D105" t="str">
        <f>IMDIV(COMPLEX(-Data!$B$8/Data!$B$6*Data!$B$10,0,"j"),COMPLEX(1,2*PI()*B105*Data!$B$14,"j"))</f>
        <v>-1,08819611905736E-002+0,147124115296555j</v>
      </c>
      <c r="E105">
        <f>IMABS(D105)</f>
        <v>0.14752600577914107</v>
      </c>
      <c r="F105">
        <f t="shared" si="1"/>
        <v>-16.622628316312124</v>
      </c>
      <c r="G105">
        <f>IMARGUMENT(D105)/PI()*180</f>
        <v>94.23015070802938</v>
      </c>
      <c r="H105">
        <f>E105*Data!$B$10</f>
        <v>0.14752600577914107</v>
      </c>
    </row>
    <row r="106" spans="1:8" ht="12.75">
      <c r="A106">
        <v>83</v>
      </c>
      <c r="B106" s="3">
        <f>(A106-50)*9*Data!$B$15/50+Data!$B$15</f>
        <v>11045.353050577538</v>
      </c>
      <c r="C106" s="2">
        <f>B106/Data!$B$16</f>
        <v>13.88</v>
      </c>
      <c r="D106" t="str">
        <f>IMDIV(COMPLEX(-Data!$B$8/Data!$B$6*Data!$B$10,0,"j"),COMPLEX(1,2*PI()*B106*Data!$B$14,"j"))</f>
        <v>-1,03276765206471E-002+0,143348150106582j</v>
      </c>
      <c r="E106">
        <f>IMABS(D106)</f>
        <v>0.14371970303787263</v>
      </c>
      <c r="F106">
        <f t="shared" si="1"/>
        <v>-16.849673776626705</v>
      </c>
      <c r="G106">
        <f>IMARGUMENT(D106)/PI()*180</f>
        <v>94.12081795075358</v>
      </c>
      <c r="H106">
        <f>E106*Data!$B$10</f>
        <v>0.14371970303787263</v>
      </c>
    </row>
    <row r="107" spans="1:8" ht="12.75">
      <c r="A107">
        <v>84</v>
      </c>
      <c r="B107" s="3">
        <f>(A107-50)*9*Data!$B$15/50+Data!$B$15</f>
        <v>11331.83194814295</v>
      </c>
      <c r="C107" s="2">
        <f>B107/Data!$B$16</f>
        <v>14.240000000000002</v>
      </c>
      <c r="D107" t="str">
        <f>IMDIV(COMPLEX(-Data!$B$8/Data!$B$6*Data!$B$10,0,"j"),COMPLEX(1,2*PI()*B107*Data!$B$14,"j"))</f>
        <v>-9,81462143042219E-003+0,139760209169212j</v>
      </c>
      <c r="E107">
        <f>IMABS(D107)</f>
        <v>0.14010439986254677</v>
      </c>
      <c r="F107">
        <f t="shared" si="1"/>
        <v>-17.07096451683686</v>
      </c>
      <c r="G107">
        <f>IMARGUMENT(D107)/PI()*180</f>
        <v>94.01698541390196</v>
      </c>
      <c r="H107">
        <f>E107*Data!$B$10</f>
        <v>0.14010439986254677</v>
      </c>
    </row>
    <row r="108" spans="1:8" ht="12.75">
      <c r="A108">
        <v>85</v>
      </c>
      <c r="B108" s="3">
        <f>(A108-50)*9*Data!$B$15/50+Data!$B$15</f>
        <v>11618.310845708362</v>
      </c>
      <c r="C108" s="2">
        <f>B108/Data!$B$16</f>
        <v>14.600000000000001</v>
      </c>
      <c r="D108" t="str">
        <f>IMDIV(COMPLEX(-Data!$B$8/Data!$B$6*Data!$B$10,0,"j"),COMPLEX(1,2*PI()*B108*Data!$B$14,"j"))</f>
        <v>-9,33881210310048E-003+0,136346656705267j</v>
      </c>
      <c r="E108">
        <f>IMABS(D108)</f>
        <v>0.13666610481827945</v>
      </c>
      <c r="F108">
        <f t="shared" si="1"/>
        <v>-17.286783668509145</v>
      </c>
      <c r="G108">
        <f>IMARGUMENT(D108)/PI()*180</f>
        <v>93.91824886406738</v>
      </c>
      <c r="H108">
        <f>E108*Data!$B$10</f>
        <v>0.13666610481827945</v>
      </c>
    </row>
    <row r="109" spans="1:8" ht="12.75">
      <c r="A109">
        <v>86</v>
      </c>
      <c r="B109" s="3">
        <f>(A109-50)*9*Data!$B$15/50+Data!$B$15</f>
        <v>11904.789743273774</v>
      </c>
      <c r="C109" s="2">
        <f>B109/Data!$B$16</f>
        <v>14.960000000000003</v>
      </c>
      <c r="D109" t="str">
        <f>IMDIV(COMPLEX(-Data!$B$8/Data!$B$6*Data!$B$10,0,"j"),COMPLEX(1,2*PI()*B109*Data!$B$14,"j"))</f>
        <v>-8,89673383107593E-003+0,133095138112896j</v>
      </c>
      <c r="E109">
        <f>IMABS(D109)</f>
        <v>0.13339215742371016</v>
      </c>
      <c r="F109">
        <f t="shared" si="1"/>
        <v>-17.49739406621989</v>
      </c>
      <c r="G109">
        <f>IMARGUMENT(D109)/PI()*180</f>
        <v>93.82424267438114</v>
      </c>
      <c r="H109">
        <f>E109*Data!$B$10</f>
        <v>0.13339215742371016</v>
      </c>
    </row>
    <row r="110" spans="1:8" ht="12.75">
      <c r="A110">
        <v>87</v>
      </c>
      <c r="B110" s="3">
        <f>(A110-50)*9*Data!$B$15/50+Data!$B$15</f>
        <v>12191.268640839186</v>
      </c>
      <c r="C110" s="2">
        <f>B110/Data!$B$16</f>
        <v>15.320000000000002</v>
      </c>
      <c r="D110" t="str">
        <f>IMDIV(COMPLEX(-Data!$B$8/Data!$B$6*Data!$B$10,0,"j"),COMPLEX(1,2*PI()*B110*Data!$B$14,"j"))</f>
        <v>-8,48527634848012E-003+0,129994433658715j</v>
      </c>
      <c r="E110">
        <f>IMABS(D110)</f>
        <v>0.1302710739072958</v>
      </c>
      <c r="F110">
        <f t="shared" si="1"/>
        <v>-17.70304013349313</v>
      </c>
      <c r="G110">
        <f>IMARGUMENT(D110)/PI()*180</f>
        <v>93.73463532954266</v>
      </c>
      <c r="H110">
        <f>E110*Data!$B$10</f>
        <v>0.1302710739072958</v>
      </c>
    </row>
    <row r="111" spans="1:8" ht="12.75">
      <c r="A111">
        <v>88</v>
      </c>
      <c r="B111" s="3">
        <f>(A111-50)*9*Data!$B$15/50+Data!$B$15</f>
        <v>12477.747538404594</v>
      </c>
      <c r="C111" s="2">
        <f>B111/Data!$B$16</f>
        <v>15.679999999999998</v>
      </c>
      <c r="D111" t="str">
        <f>IMDIV(COMPLEX(-Data!$B$8/Data!$B$6*Data!$B$10,0,"j"),COMPLEX(1,2*PI()*B111*Data!$B$14,"j"))</f>
        <v>-8,10167931608864E-003+0,12703433167627j</v>
      </c>
      <c r="E111">
        <f>IMABS(D111)</f>
        <v>0.12729241388306423</v>
      </c>
      <c r="F111">
        <f t="shared" si="1"/>
        <v>-17.903949555661388</v>
      </c>
      <c r="G111">
        <f>IMARGUMENT(D111)/PI()*180</f>
        <v>93.6491255437283</v>
      </c>
      <c r="H111">
        <f>E111*Data!$B$10</f>
        <v>0.12729241388306423</v>
      </c>
    </row>
    <row r="112" spans="1:8" ht="12.75">
      <c r="A112">
        <v>89</v>
      </c>
      <c r="B112" s="3">
        <f>(A112-50)*9*Data!$B$15/50+Data!$B$15</f>
        <v>12764.226435970006</v>
      </c>
      <c r="C112" s="2">
        <f>B112/Data!$B$16</f>
        <v>16.04</v>
      </c>
      <c r="D112" t="str">
        <f>IMDIV(COMPLEX(-Data!$B$8/Data!$B$6*Data!$B$10,0,"j"),COMPLEX(1,2*PI()*B112*Data!$B$14,"j"))</f>
        <v>-7,74348617942587E-003+0,124205518317991j</v>
      </c>
      <c r="E112">
        <f>IMABS(D112)</f>
        <v>0.12444666471565945</v>
      </c>
      <c r="F112">
        <f t="shared" si="1"/>
        <v>-18.100334767768267</v>
      </c>
      <c r="G112">
        <f>IMARGUMENT(D112)/PI()*180</f>
        <v>93.56743889618153</v>
      </c>
      <c r="H112">
        <f>E112*Data!$B$10</f>
        <v>0.12444666471565945</v>
      </c>
    </row>
    <row r="113" spans="1:8" ht="12.75">
      <c r="A113">
        <v>90</v>
      </c>
      <c r="B113" s="3">
        <f>(A113-50)*9*Data!$B$15/50+Data!$B$15</f>
        <v>13050.705333535418</v>
      </c>
      <c r="C113" s="2">
        <f>B113/Data!$B$16</f>
        <v>16.4</v>
      </c>
      <c r="D113" t="str">
        <f>IMDIV(COMPLEX(-Data!$B$8/Data!$B$6*Data!$B$10,0,"j"),COMPLEX(1,2*PI()*B113*Data!$B$14,"j"))</f>
        <v>-7,40850496369833E-003+0,121499481404653j</v>
      </c>
      <c r="E113">
        <f>IMABS(D113)</f>
        <v>0.1217251409011169</v>
      </c>
      <c r="F113">
        <f t="shared" si="1"/>
        <v>-18.292394281413856</v>
      </c>
      <c r="G113">
        <f>IMARGUMENT(D113)/PI()*180</f>
        <v>93.48932490579638</v>
      </c>
      <c r="H113">
        <f>E113*Data!$B$10</f>
        <v>0.1217251409011169</v>
      </c>
    </row>
    <row r="114" spans="1:8" ht="12.75">
      <c r="A114">
        <v>91</v>
      </c>
      <c r="B114" s="3">
        <f>(A114-50)*9*Data!$B$15/50+Data!$B$15</f>
        <v>13337.18423110083</v>
      </c>
      <c r="C114" s="2">
        <f>B114/Data!$B$16</f>
        <v>16.759999999999998</v>
      </c>
      <c r="D114" t="str">
        <f>IMDIV(COMPLEX(-Data!$B$8/Data!$B$6*Data!$B$10,0,"j"),COMPLEX(1,2*PI()*B114*Data!$B$14,"j"))</f>
        <v>-7,09477484022567E-003+0,118908426322182j</v>
      </c>
      <c r="E114">
        <f>IMABS(D114)</f>
        <v>0.11911989624093568</v>
      </c>
      <c r="F114">
        <f t="shared" si="1"/>
        <v>-18.480313870935053</v>
      </c>
      <c r="G114">
        <f>IMARGUMENT(D114)/PI()*180</f>
        <v>93.4145544793698</v>
      </c>
      <c r="H114">
        <f>E114*Data!$B$10</f>
        <v>0.11911989624093568</v>
      </c>
    </row>
    <row r="115" spans="1:8" ht="12.75">
      <c r="A115">
        <v>92</v>
      </c>
      <c r="B115" s="3">
        <f>(A115-50)*9*Data!$B$15/50+Data!$B$15</f>
        <v>13623.663128666241</v>
      </c>
      <c r="C115" s="2">
        <f>B115/Data!$B$16</f>
        <v>17.12</v>
      </c>
      <c r="D115" t="str">
        <f>IMDIV(COMPLEX(-Data!$B$8/Data!$B$6*Data!$B$10,0,"j"),COMPLEX(1,2*PI()*B115*Data!$B$14,"j"))</f>
        <v>-6,80053751448514E-003+0,116425202247986j</v>
      </c>
      <c r="E115">
        <f>IMABS(D115)</f>
        <v>0.11662364695451075</v>
      </c>
      <c r="F115">
        <f t="shared" si="1"/>
        <v>-18.664267636372706</v>
      </c>
      <c r="G115">
        <f>IMARGUMENT(D115)/PI()*180</f>
        <v>93.34291767906254</v>
      </c>
      <c r="H115">
        <f>E115*Data!$B$10</f>
        <v>0.11662364695451075</v>
      </c>
    </row>
    <row r="116" spans="1:8" ht="12.75">
      <c r="A116">
        <v>93</v>
      </c>
      <c r="B116" s="3">
        <f>(A116-50)*9*Data!$B$15/50+Data!$B$15</f>
        <v>13910.142026231653</v>
      </c>
      <c r="C116" s="2">
        <f>B116/Data!$B$16</f>
        <v>17.48</v>
      </c>
      <c r="D116" t="str">
        <f>IMDIV(COMPLEX(-Data!$B$8/Data!$B$6*Data!$B$10,0,"j"),COMPLEX(1,2*PI()*B116*Data!$B$14,"j"))</f>
        <v>-6,52421265801643E-003+0,114043237262127j</v>
      </c>
      <c r="E116">
        <f>IMABS(D116)</f>
        <v>0.11422970417554629</v>
      </c>
      <c r="F116">
        <f t="shared" si="1"/>
        <v>-18.844418958215734</v>
      </c>
      <c r="G116">
        <f>IMARGUMENT(D116)/PI()*180</f>
        <v>93.27422176348544</v>
      </c>
      <c r="H116">
        <f>E116*Data!$B$10</f>
        <v>0.11422970417554629</v>
      </c>
    </row>
    <row r="117" spans="1:8" ht="12.75">
      <c r="A117">
        <v>94</v>
      </c>
      <c r="B117" s="3">
        <f>(A117-50)*9*Data!$B$15/50+Data!$B$15</f>
        <v>14196.620923797065</v>
      </c>
      <c r="C117" s="2">
        <f>B117/Data!$B$16</f>
        <v>17.84</v>
      </c>
      <c r="D117" t="str">
        <f>IMDIV(COMPLEX(-Data!$B$8/Data!$B$6*Data!$B$10,0,"j"),COMPLEX(1,2*PI()*B117*Data!$B$14,"j"))</f>
        <v>-6,26437674462892E-003+0,11175648112418j</v>
      </c>
      <c r="E117">
        <f>IMABS(D117)</f>
        <v>0.1119319145251159</v>
      </c>
      <c r="F117">
        <f t="shared" si="1"/>
        <v>-19.020921356831195</v>
      </c>
      <c r="G117">
        <f>IMARGUMENT(D117)/PI()*180</f>
        <v>93.20828946410916</v>
      </c>
      <c r="H117">
        <f>E117*Data!$B$10</f>
        <v>0.1119319145251159</v>
      </c>
    </row>
    <row r="118" spans="1:8" ht="12.75">
      <c r="A118">
        <v>95</v>
      </c>
      <c r="B118" s="3">
        <f>(A118-50)*9*Data!$B$15/50+Data!$B$15</f>
        <v>14483.099821362477</v>
      </c>
      <c r="C118" s="2">
        <f>B118/Data!$B$16</f>
        <v>18.2</v>
      </c>
      <c r="D118" t="str">
        <f>IMDIV(COMPLEX(-Data!$B$8/Data!$B$6*Data!$B$10,0,"j"),COMPLEX(1,2*PI()*B118*Data!$B$14,"j"))</f>
        <v>-6,01974476282206E-003+0,109559354683361j</v>
      </c>
      <c r="E118">
        <f>IMABS(D118)</f>
        <v>0.10972460765773565</v>
      </c>
      <c r="F118">
        <f t="shared" si="1"/>
        <v>-19.193919267738625</v>
      </c>
      <c r="G118">
        <f>IMARGUMENT(D118)/PI()*180</f>
        <v>93.14495746469804</v>
      </c>
      <c r="H118">
        <f>E118*Data!$B$10</f>
        <v>0.10972460765773565</v>
      </c>
    </row>
    <row r="119" spans="1:8" ht="12.75">
      <c r="A119">
        <v>96</v>
      </c>
      <c r="B119" s="3">
        <f>(A119-50)*9*Data!$B$15/50+Data!$B$15</f>
        <v>14769.578718927889</v>
      </c>
      <c r="C119" s="2">
        <f>B119/Data!$B$16</f>
        <v>18.560000000000002</v>
      </c>
      <c r="D119" t="str">
        <f>IMDIV(COMPLEX(-Data!$B$8/Data!$B$6*Data!$B$10,0,"j"),COMPLEX(1,2*PI()*B119*Data!$B$14,"j"))</f>
        <v>-5,78915436664336E-003+0,107446705044901j</v>
      </c>
      <c r="E119">
        <f>IMABS(D119)</f>
        <v>0.10760254984565551</v>
      </c>
      <c r="F119">
        <f t="shared" si="1"/>
        <v>-19.36354874239315</v>
      </c>
      <c r="G119">
        <f>IMARGUMENT(D119)/PI()*180</f>
        <v>93.08407505643135</v>
      </c>
      <c r="H119">
        <f>E119*Data!$B$10</f>
        <v>0.10760254984565551</v>
      </c>
    </row>
    <row r="120" spans="1:8" ht="12.75">
      <c r="A120">
        <v>97</v>
      </c>
      <c r="B120" s="3">
        <f>(A120-50)*9*Data!$B$15/50+Data!$B$15</f>
        <v>15056.0576164933</v>
      </c>
      <c r="C120" s="2">
        <f>B120/Data!$B$16</f>
        <v>18.92</v>
      </c>
      <c r="D120" t="str">
        <f>IMDIV(COMPLEX(-Data!$B$8/Data!$B$6*Data!$B$10,0,"j"),COMPLEX(1,2*PI()*B120*Data!$B$14,"j"))</f>
        <v>-5,571552100698E-003+0,105413765745206j</v>
      </c>
      <c r="E120">
        <f>IMABS(D120)</f>
        <v>0.10556090280684396</v>
      </c>
      <c r="F120">
        <f t="shared" si="1"/>
        <v>-19.52993808287949</v>
      </c>
      <c r="G120">
        <f>IMARGUMENT(D120)/PI()*180</f>
        <v>93.02550294549992</v>
      </c>
      <c r="H120">
        <f>E120*Data!$B$10</f>
        <v>0.10556090280684396</v>
      </c>
    </row>
    <row r="121" spans="1:8" ht="12.75">
      <c r="A121">
        <v>98</v>
      </c>
      <c r="B121" s="3">
        <f>(A121-50)*9*Data!$B$15/50+Data!$B$15</f>
        <v>15342.53651405871</v>
      </c>
      <c r="C121" s="2">
        <f>B121/Data!$B$16</f>
        <v>19.279999999999998</v>
      </c>
      <c r="D121" t="str">
        <f>IMDIV(COMPLEX(-Data!$B$8/Data!$B$6*Data!$B$10,0,"j"),COMPLEX(1,2*PI()*B121*Data!$B$14,"j"))</f>
        <v>-5,36598139506931E-003+0,103456121296936j</v>
      </c>
      <c r="E121">
        <f>IMABS(D121)</f>
        <v>0.10359518709929805</v>
      </c>
      <c r="F121">
        <f t="shared" si="1"/>
        <v>-19.693208417833176</v>
      </c>
      <c r="G121">
        <f>IMARGUMENT(D121)/PI()*180</f>
        <v>92.96911219340163</v>
      </c>
      <c r="H121">
        <f>E121*Data!$B$10</f>
        <v>0.10359518709929805</v>
      </c>
    </row>
    <row r="122" spans="1:8" ht="12.75">
      <c r="A122">
        <v>99</v>
      </c>
      <c r="B122" s="3">
        <f>(A122-50)*9*Data!$B$15/50+Data!$B$15</f>
        <v>15629.015411624125</v>
      </c>
      <c r="C122" s="2">
        <f>B122/Data!$B$16</f>
        <v>19.64</v>
      </c>
      <c r="D122" t="str">
        <f>IMDIV(COMPLEX(-Data!$B$8/Data!$B$6*Data!$B$10,0,"j"),COMPLEX(1,2*PI()*B122*Data!$B$14,"j"))</f>
        <v>-5,1715720751657E-003+0,101569675556254j</v>
      </c>
      <c r="E122">
        <f>IMABS(D122)</f>
        <v>0.10170124950231112</v>
      </c>
      <c r="F122">
        <f t="shared" si="1"/>
        <v>-19.853474225984574</v>
      </c>
      <c r="G122">
        <f>IMARGUMENT(D122)/PI()*180</f>
        <v>92.91478327303614</v>
      </c>
      <c r="H122">
        <f>E122*Data!$B$10</f>
        <v>0.10170124950231112</v>
      </c>
    </row>
    <row r="123" spans="1:8" ht="12.75">
      <c r="A123">
        <v>100</v>
      </c>
      <c r="B123" s="3">
        <f>(A123-50)*9*Data!$B$15/50+Data!$B$15</f>
        <v>15915.494309189537</v>
      </c>
      <c r="C123" s="2">
        <f>B123/Data!$B$16</f>
        <v>20.000000000000004</v>
      </c>
      <c r="D123" t="str">
        <f>IMDIV(COMPLEX(-Data!$B$8/Data!$B$6*Data!$B$10,0,"j"),COMPLEX(1,2*PI()*B123*Data!$B$14,"j"))</f>
        <v>-4,98753117206983E-003+9,97506234413965E-002j</v>
      </c>
      <c r="E123">
        <f>IMABS(D123)</f>
        <v>0.09987523388778446</v>
      </c>
      <c r="F123">
        <f t="shared" si="1"/>
        <v>-20.0108438129222</v>
      </c>
      <c r="G123">
        <f>IMARGUMENT(D123)/PI()*180</f>
        <v>92.86240522611175</v>
      </c>
      <c r="H123">
        <f>E123*Data!$B$10</f>
        <v>0.09987523388778446</v>
      </c>
    </row>
    <row r="124" spans="1:8" ht="12.75">
      <c r="A124">
        <v>101</v>
      </c>
      <c r="B124" s="3">
        <f>IF(10*Data!$B$15&lt;Data!$B$16,(A124-100)*(Data!$B$16-10*Data!$B$15)/60+10*Data!$B$15,(A124-100)*(10*Data!$B$16-10*Data!$B$15)/100)+10*Data!$B$15</f>
        <v>15835.916837643586</v>
      </c>
      <c r="C124" s="2">
        <f>B124/Data!$B$16</f>
        <v>19.9</v>
      </c>
      <c r="D124" t="str">
        <f>IMDIV(COMPLEX(-Data!$B$8/Data!$B$6*Data!$B$10,0,"j"),COMPLEX(1,2*PI()*B124*Data!$B$14,"j"))</f>
        <v>-5,03765648220448E-003+0,100249363995869j</v>
      </c>
      <c r="E124">
        <f>IMABS(D124)</f>
        <v>0.10037585847408198</v>
      </c>
      <c r="F124">
        <f t="shared" si="1"/>
        <v>-19.967414547049845</v>
      </c>
      <c r="G124">
        <f>IMARGUMENT(D124)/PI()*180</f>
        <v>92.87676507030059</v>
      </c>
      <c r="H124">
        <f>E124*Data!$B$10</f>
        <v>0.10037585847408198</v>
      </c>
    </row>
    <row r="125" spans="1:8" ht="12.75">
      <c r="A125">
        <v>102</v>
      </c>
      <c r="B125" s="3">
        <f>IF(10*Data!$B$15&lt;Data!$B$16,(A125-100)*(Data!$B$16-10*Data!$B$15)/60+10*Data!$B$15,(A125-100)*(10*Data!$B$16-10*Data!$B$15)/100)+10*Data!$B$15</f>
        <v>15756.33936609764</v>
      </c>
      <c r="C125" s="2">
        <f>B125/Data!$B$16</f>
        <v>19.8</v>
      </c>
      <c r="D125" t="str">
        <f>IMDIV(COMPLEX(-Data!$B$8/Data!$B$6*Data!$B$10,0,"j"),COMPLEX(1,2*PI()*B125*Data!$B$14,"j"))</f>
        <v>-5,08854060655404E-003+0,10075310400977j</v>
      </c>
      <c r="E125">
        <f>IMABS(D125)</f>
        <v>0.10088152067206403</v>
      </c>
      <c r="F125">
        <f t="shared" si="1"/>
        <v>-19.92376759798803</v>
      </c>
      <c r="G125">
        <f>IMARGUMENT(D125)/PI()*180</f>
        <v>92.89126959622057</v>
      </c>
      <c r="H125">
        <f>E125*Data!$B$10</f>
        <v>0.10088152067206403</v>
      </c>
    </row>
    <row r="126" spans="1:8" ht="12.75">
      <c r="A126">
        <v>103</v>
      </c>
      <c r="B126" s="3">
        <f>IF(10*Data!$B$15&lt;Data!$B$16,(A126-100)*(Data!$B$16-10*Data!$B$15)/60+10*Data!$B$15,(A126-100)*(10*Data!$B$16-10*Data!$B$15)/100)+10*Data!$B$15</f>
        <v>15676.761894551692</v>
      </c>
      <c r="C126" s="2">
        <f>B126/Data!$B$16</f>
        <v>19.7</v>
      </c>
      <c r="D126" t="str">
        <f>IMDIV(COMPLEX(-Data!$B$8/Data!$B$6*Data!$B$10,0,"j"),COMPLEX(1,2*PI()*B126*Data!$B$14,"j"))</f>
        <v>-5,14019892569842E-003+0,101261918836259j</v>
      </c>
      <c r="E126">
        <f>IMABS(D126)</f>
        <v>0.10139229680501795</v>
      </c>
      <c r="F126">
        <f t="shared" si="1"/>
        <v>-19.879900778190656</v>
      </c>
      <c r="G126">
        <f>IMARGUMENT(D126)/PI()*180</f>
        <v>92.90592099965335</v>
      </c>
      <c r="H126">
        <f>E126*Data!$B$10</f>
        <v>0.10139229680501795</v>
      </c>
    </row>
    <row r="127" spans="1:8" ht="12.75">
      <c r="A127">
        <v>104</v>
      </c>
      <c r="B127" s="3">
        <f>IF(10*Data!$B$15&lt;Data!$B$16,(A127-100)*(Data!$B$16-10*Data!$B$15)/60+10*Data!$B$15,(A127-100)*(10*Data!$B$16-10*Data!$B$15)/100)+10*Data!$B$15</f>
        <v>15597.184423005743</v>
      </c>
      <c r="C127" s="2">
        <f>B127/Data!$B$16</f>
        <v>19.599999999999998</v>
      </c>
      <c r="D127" t="str">
        <f>IMDIV(COMPLEX(-Data!$B$8/Data!$B$6*Data!$B$10,0,"j"),COMPLEX(1,2*PI()*B127*Data!$B$14,"j"))</f>
        <v>-5,19264721154845E-003+0,10177588534635j</v>
      </c>
      <c r="E127">
        <f>IMABS(D127)</f>
        <v>0.10190826474382234</v>
      </c>
      <c r="F127">
        <f t="shared" si="1"/>
        <v>-19.83581186705787</v>
      </c>
      <c r="G127">
        <f>IMARGUMENT(D127)/PI()*180</f>
        <v>92.92072152100037</v>
      </c>
      <c r="H127">
        <f>E127*Data!$B$10</f>
        <v>0.10190826474382234</v>
      </c>
    </row>
    <row r="128" spans="1:8" ht="12.75">
      <c r="A128">
        <v>105</v>
      </c>
      <c r="B128" s="3">
        <f>IF(10*Data!$B$15&lt;Data!$B$16,(A128-100)*(Data!$B$16-10*Data!$B$15)/60+10*Data!$B$15,(A128-100)*(10*Data!$B$16-10*Data!$B$15)/100)+10*Data!$B$15</f>
        <v>15517.606951459797</v>
      </c>
      <c r="C128" s="2">
        <f>B128/Data!$B$16</f>
        <v>19.5</v>
      </c>
      <c r="D128" t="str">
        <f>IMDIV(COMPLEX(-Data!$B$8/Data!$B$6*Data!$B$10,0,"j"),COMPLEX(1,2*PI()*B128*Data!$B$14,"j"))</f>
        <v>-5,24590163934426E-003+0,102295081967213j</v>
      </c>
      <c r="E128">
        <f>IMABS(D128)</f>
        <v>0.10242950394631667</v>
      </c>
      <c r="F128">
        <f t="shared" si="1"/>
        <v>-19.791498610268807</v>
      </c>
      <c r="G128">
        <f>IMARGUMENT(D128)/PI()*180</f>
        <v>92.93567344642118</v>
      </c>
      <c r="H128">
        <f>E128*Data!$B$10</f>
        <v>0.10242950394631667</v>
      </c>
    </row>
    <row r="129" spans="1:8" ht="12.75">
      <c r="A129">
        <v>106</v>
      </c>
      <c r="B129" s="3">
        <f>IF(10*Data!$B$15&lt;Data!$B$16,(A129-100)*(Data!$B$16-10*Data!$B$15)/60+10*Data!$B$15,(A129-100)*(10*Data!$B$16-10*Data!$B$15)/100)+10*Data!$B$15</f>
        <v>15438.029479913848</v>
      </c>
      <c r="C129" s="2">
        <f>B129/Data!$B$16</f>
        <v>19.4</v>
      </c>
      <c r="D129" t="str">
        <f>IMDIV(COMPLEX(-Data!$B$8/Data!$B$6*Data!$B$10,0,"j"),COMPLEX(1,2*PI()*B129*Data!$B$14,"j"))</f>
        <v>-5,2999788000848E-003+0,102819588721645j</v>
      </c>
      <c r="E129">
        <f>IMABS(D129)</f>
        <v>0.10295609549788481</v>
      </c>
      <c r="F129">
        <f t="shared" si="1"/>
        <v>-19.74695871909684</v>
      </c>
      <c r="G129">
        <f>IMARGUMENT(D129)/PI()*180</f>
        <v>92.95077910900635</v>
      </c>
      <c r="H129">
        <f>E129*Data!$B$10</f>
        <v>0.10295609549788481</v>
      </c>
    </row>
    <row r="130" spans="1:8" ht="12.75">
      <c r="A130">
        <v>107</v>
      </c>
      <c r="B130" s="3">
        <f>IF(10*Data!$B$15&lt;Data!$B$16,(A130-100)*(Data!$B$16-10*Data!$B$15)/60+10*Data!$B$15,(A130-100)*(10*Data!$B$16-10*Data!$B$15)/100)+10*Data!$B$15</f>
        <v>15358.452008367902</v>
      </c>
      <c r="C130" s="2">
        <f>B130/Data!$B$16</f>
        <v>19.3</v>
      </c>
      <c r="D130" t="str">
        <f>IMDIV(COMPLEX(-Data!$B$8/Data!$B$6*Data!$B$10,0,"j"),COMPLEX(1,2*PI()*B130*Data!$B$14,"j"))</f>
        <v>-5,35489571340598E-003+0,103349487268735j</v>
      </c>
      <c r="E130">
        <f>IMABS(D130)</f>
        <v>0.1034881221532784</v>
      </c>
      <c r="F130">
        <f t="shared" si="1"/>
        <v>-19.702189869708256</v>
      </c>
      <c r="G130">
        <f>IMARGUMENT(D130)/PI()*180</f>
        <v>92.96604088998714</v>
      </c>
      <c r="H130">
        <f>E130*Data!$B$10</f>
        <v>0.1034881221532784</v>
      </c>
    </row>
    <row r="131" spans="1:8" ht="12.75">
      <c r="A131">
        <v>108</v>
      </c>
      <c r="B131" s="3">
        <f>IF(10*Data!$B$15&lt;Data!$B$16,(A131-100)*(Data!$B$16-10*Data!$B$15)/60+10*Data!$B$15,(A131-100)*(10*Data!$B$16-10*Data!$B$15)/100)+10*Data!$B$15</f>
        <v>15278.874536821953</v>
      </c>
      <c r="C131" s="2">
        <f>B131/Data!$B$16</f>
        <v>19.2</v>
      </c>
      <c r="D131" t="str">
        <f>IMDIV(COMPLEX(-Data!$B$8/Data!$B$6*Data!$B$10,0,"j"),COMPLEX(1,2*PI()*B131*Data!$B$14,"j"))</f>
        <v>-5,41066984092631E-003+0,103884860945785j</v>
      </c>
      <c r="E131">
        <f>IMABS(D131)</f>
        <v>0.10402566837974461</v>
      </c>
      <c r="F131">
        <f t="shared" si="1"/>
        <v>-19.657189702442214</v>
      </c>
      <c r="G131">
        <f>IMARGUMENT(D131)/PI()*180</f>
        <v>92.98146121998221</v>
      </c>
      <c r="H131">
        <f>E131*Data!$B$10</f>
        <v>0.10402566837974461</v>
      </c>
    </row>
    <row r="132" spans="1:8" ht="12.75">
      <c r="A132">
        <v>109</v>
      </c>
      <c r="B132" s="3">
        <f>IF(10*Data!$B$15&lt;Data!$B$16,(A132-100)*(Data!$B$16-10*Data!$B$15)/60+10*Data!$B$15,(A132-100)*(10*Data!$B$16-10*Data!$B$15)/100)+10*Data!$B$15</f>
        <v>15199.297065276005</v>
      </c>
      <c r="C132" s="2">
        <f>B132/Data!$B$16</f>
        <v>19.099999999999998</v>
      </c>
      <c r="D132" t="str">
        <f>IMDIV(COMPLEX(-Data!$B$8/Data!$B$6*Data!$B$10,0,"j"),COMPLEX(1,2*PI()*B132*Data!$B$14,"j"))</f>
        <v>-5,46731910007927E-003+0,104425794811514j</v>
      </c>
      <c r="E132">
        <f>IMABS(D132)</f>
        <v>0.10456882040148734</v>
      </c>
      <c r="F132">
        <f t="shared" si="1"/>
        <v>-19.611955821072918</v>
      </c>
      <c r="G132">
        <f>IMARGUMENT(D132)/PI()*180</f>
        <v>92.99704258028369</v>
      </c>
      <c r="H132">
        <f>E132*Data!$B$10</f>
        <v>0.10456882040148734</v>
      </c>
    </row>
    <row r="133" spans="1:8" ht="12.75">
      <c r="A133">
        <v>110</v>
      </c>
      <c r="B133" s="3">
        <f>IF(10*Data!$B$15&lt;Data!$B$16,(A133-100)*(Data!$B$16-10*Data!$B$15)/60+10*Data!$B$15,(A133-100)*(10*Data!$B$16-10*Data!$B$15)/100)+10*Data!$B$15</f>
        <v>15119.719593730058</v>
      </c>
      <c r="C133" s="2">
        <f>B133/Data!$B$16</f>
        <v>19</v>
      </c>
      <c r="D133" t="str">
        <f>IMDIV(COMPLEX(-Data!$B$8/Data!$B$6*Data!$B$10,0,"j"),COMPLEX(1,2*PI()*B133*Data!$B$14,"j"))</f>
        <v>-5,52486187845304E-003+0,104972375690608j</v>
      </c>
      <c r="E133">
        <f>IMABS(D133)</f>
        <v>0.1051176662455276</v>
      </c>
      <c r="F133">
        <f t="shared" si="1"/>
        <v>-19.56648579205201</v>
      </c>
      <c r="G133">
        <f>IMARGUMENT(D133)/PI()*180</f>
        <v>93.01278750418334</v>
      </c>
      <c r="H133">
        <f>E133*Data!$B$10</f>
        <v>0.1051176662455276</v>
      </c>
    </row>
    <row r="134" spans="1:8" ht="12.75">
      <c r="A134">
        <v>111</v>
      </c>
      <c r="B134" s="3">
        <f>IF(10*Data!$B$15&lt;Data!$B$16,(A134-100)*(Data!$B$16-10*Data!$B$15)/60+10*Data!$B$15,(A134-100)*(10*Data!$B$16-10*Data!$B$15)/100)+10*Data!$B$15</f>
        <v>15040.14212218411</v>
      </c>
      <c r="C134" s="2">
        <f>B134/Data!$B$16</f>
        <v>18.9</v>
      </c>
      <c r="D134" t="str">
        <f>IMDIV(COMPLEX(-Data!$B$8/Data!$B$6*Data!$B$10,0,"j"),COMPLEX(1,2*PI()*B134*Data!$B$14,"j"))</f>
        <v>-5,58331704865861E-003+0,105524692219648j</v>
      </c>
      <c r="E134">
        <f>IMABS(D134)</f>
        <v>0.10567229578899703</v>
      </c>
      <c r="F134">
        <f t="shared" si="1"/>
        <v>-19.520777143732065</v>
      </c>
      <c r="G134">
        <f>IMARGUMENT(D134)/PI()*180</f>
        <v>93.02869857834058</v>
      </c>
      <c r="H134">
        <f>E134*Data!$B$10</f>
        <v>0.10567229578899703</v>
      </c>
    </row>
    <row r="135" spans="1:8" ht="12.75">
      <c r="A135">
        <v>112</v>
      </c>
      <c r="B135" s="3">
        <f>IF(10*Data!$B$15&lt;Data!$B$16,(A135-100)*(Data!$B$16-10*Data!$B$15)/60+10*Data!$B$15,(A135-100)*(10*Data!$B$16-10*Data!$B$15)/100)+10*Data!$B$15</f>
        <v>14960.564650638164</v>
      </c>
      <c r="C135" s="2">
        <f>B135/Data!$B$16</f>
        <v>18.8</v>
      </c>
      <c r="D135" t="str">
        <f>IMDIV(COMPLEX(-Data!$B$8/Data!$B$6*Data!$B$10,0,"j"),COMPLEX(1,2*PI()*B135*Data!$B$14,"j"))</f>
        <v>-5,64270398374901E-003+0,106082834894481j</v>
      </c>
      <c r="E135">
        <f>IMABS(D135)</f>
        <v>0.10623280080793283</v>
      </c>
      <c r="F135">
        <f t="shared" si="1"/>
        <v>-19.47482736556922</v>
      </c>
      <c r="G135">
        <f>IMARGUMENT(D135)/PI()*180</f>
        <v>93.04477844419401</v>
      </c>
      <c r="H135">
        <f>E135*Data!$B$10</f>
        <v>0.10623280080793283</v>
      </c>
    </row>
    <row r="136" spans="1:8" ht="12.75">
      <c r="A136">
        <v>113</v>
      </c>
      <c r="B136" s="3">
        <f>IF(10*Data!$B$15&lt;Data!$B$16,(A136-100)*(Data!$B$16-10*Data!$B$15)/60+10*Data!$B$15,(A136-100)*(10*Data!$B$16-10*Data!$B$15)/100)+10*Data!$B$15</f>
        <v>14880.987179092215</v>
      </c>
      <c r="C136" s="2">
        <f>B136/Data!$B$16</f>
        <v>18.7</v>
      </c>
      <c r="D136" t="str">
        <f>IMDIV(COMPLEX(-Data!$B$8/Data!$B$6*Data!$B$10,0,"j"),COMPLEX(1,2*PI()*B136*Data!$B$14,"j"))</f>
        <v>-5,70304257321281E-003+0,10664689611908j</v>
      </c>
      <c r="E136">
        <f>IMABS(D136)</f>
        <v>0.10679927502762233</v>
      </c>
      <c r="F136">
        <f t="shared" si="1"/>
        <v>-19.428633907305013</v>
      </c>
      <c r="G136">
        <f>IMARGUMENT(D136)/PI()*180</f>
        <v>93.06102979941764</v>
      </c>
      <c r="H136">
        <f>E136*Data!$B$10</f>
        <v>0.10679927502762233</v>
      </c>
    </row>
    <row r="137" spans="1:8" ht="12.75">
      <c r="A137">
        <v>114</v>
      </c>
      <c r="B137" s="3">
        <f>IF(10*Data!$B$15&lt;Data!$B$16,(A137-100)*(Data!$B$16-10*Data!$B$15)/60+10*Data!$B$15,(A137-100)*(10*Data!$B$16-10*Data!$B$15)/100)+10*Data!$B$15</f>
        <v>14801.409707546267</v>
      </c>
      <c r="C137" s="2">
        <f>B137/Data!$B$16</f>
        <v>18.599999999999998</v>
      </c>
      <c r="D137" t="str">
        <f>IMDIV(COMPLEX(-Data!$B$8/Data!$B$6*Data!$B$10,0,"j"),COMPLEX(1,2*PI()*B137*Data!$B$14,"j"))</f>
        <v>-5,76435323956652E-003+0,107216970255937j</v>
      </c>
      <c r="E137">
        <f>IMABS(D137)</f>
        <v>0.1073718141745448</v>
      </c>
      <c r="F137">
        <f t="shared" si="1"/>
        <v>-19.382194178127456</v>
      </c>
      <c r="G137">
        <f>IMARGUMENT(D137)/PI()*180</f>
        <v>93.07745539942438</v>
      </c>
      <c r="H137">
        <f>E137*Data!$B$10</f>
        <v>0.1073718141745448</v>
      </c>
    </row>
    <row r="138" spans="1:8" ht="12.75">
      <c r="A138">
        <v>115</v>
      </c>
      <c r="B138" s="3">
        <f>IF(10*Data!$B$15&lt;Data!$B$16,(A138-100)*(Data!$B$16-10*Data!$B$15)/60+10*Data!$B$15,(A138-100)*(10*Data!$B$16-10*Data!$B$15)/100)+10*Data!$B$15</f>
        <v>14721.83223600032</v>
      </c>
      <c r="C138" s="2">
        <f>B138/Data!$B$16</f>
        <v>18.5</v>
      </c>
      <c r="D138" t="str">
        <f>IMDIV(COMPLEX(-Data!$B$8/Data!$B$6*Data!$B$10,0,"j"),COMPLEX(1,2*PI()*B138*Data!$B$14,"j"))</f>
        <v>-5,82665695557174E-003+0,107793153678077j</v>
      </c>
      <c r="E138">
        <f>IMABS(D138)</f>
        <v>0.1079505160300007</v>
      </c>
      <c r="F138">
        <f t="shared" si="1"/>
        <v>-19.335505545808317</v>
      </c>
      <c r="G138">
        <f>IMARGUMENT(D138)/PI()*180</f>
        <v>93.09405805891711</v>
      </c>
      <c r="H138">
        <f>E138*Data!$B$10</f>
        <v>0.1079505160300007</v>
      </c>
    </row>
    <row r="139" spans="1:8" ht="12.75">
      <c r="A139">
        <v>116</v>
      </c>
      <c r="B139" s="3">
        <f>IF(10*Data!$B$15&lt;Data!$B$16,(A139-100)*(Data!$B$16-10*Data!$B$15)/60+10*Data!$B$15,(A139-100)*(10*Data!$B$16-10*Data!$B$15)/100)+10*Data!$B$15</f>
        <v>14642.254764454372</v>
      </c>
      <c r="C139" s="2">
        <f>B139/Data!$B$16</f>
        <v>18.4</v>
      </c>
      <c r="D139" t="str">
        <f>IMDIV(COMPLEX(-Data!$B$8/Data!$B$6*Data!$B$10,0,"j"),COMPLEX(1,2*PI()*B139*Data!$B$14,"j"))</f>
        <v>-5,8899752621039E-003+0,108375544822712j</v>
      </c>
      <c r="E139">
        <f>IMABS(D139)</f>
        <v>0.10853548048545164</v>
      </c>
      <c r="F139">
        <f t="shared" si="1"/>
        <v>-19.288565335819086</v>
      </c>
      <c r="G139">
        <f>IMARGUMENT(D139)/PI()*180</f>
        <v>93.11084065349077</v>
      </c>
      <c r="H139">
        <f>E139*Data!$B$10</f>
        <v>0.10853548048545164</v>
      </c>
    </row>
    <row r="140" spans="1:8" ht="12.75">
      <c r="A140">
        <v>117</v>
      </c>
      <c r="B140" s="3">
        <f>IF(10*Data!$B$15&lt;Data!$B$16,(A140-100)*(Data!$B$16-10*Data!$B$15)/60+10*Data!$B$15,(A140-100)*(10*Data!$B$16-10*Data!$B$15)/100)+10*Data!$B$15</f>
        <v>14562.677292908424</v>
      </c>
      <c r="C140" s="2">
        <f>B140/Data!$B$16</f>
        <v>18.3</v>
      </c>
      <c r="D140" t="str">
        <f>IMDIV(COMPLEX(-Data!$B$8/Data!$B$6*Data!$B$10,0,"j"),COMPLEX(1,2*PI()*B140*Data!$B$14,"j"))</f>
        <v>-5,954330286701E-003+0,108964244246628j</v>
      </c>
      <c r="E140">
        <f>IMABS(D140)</f>
        <v>0.1091268095996668</v>
      </c>
      <c r="F140">
        <f t="shared" si="1"/>
        <v>-19.241370830422348</v>
      </c>
      <c r="G140">
        <f>IMARGUMENT(D140)/PI()*180</f>
        <v>93.12780612128617</v>
      </c>
      <c r="H140">
        <f>E140*Data!$B$10</f>
        <v>0.1091268095996668</v>
      </c>
    </row>
    <row r="141" spans="1:8" ht="12.75">
      <c r="A141">
        <v>118</v>
      </c>
      <c r="B141" s="3">
        <f>IF(10*Data!$B$15&lt;Data!$B$16,(A141-100)*(Data!$B$16-10*Data!$B$15)/60+10*Data!$B$15,(A141-100)*(10*Data!$B$16-10*Data!$B$15)/100)+10*Data!$B$15</f>
        <v>14483.099821362477</v>
      </c>
      <c r="C141" s="2">
        <f>B141/Data!$B$16</f>
        <v>18.2</v>
      </c>
      <c r="D141" t="str">
        <f>IMDIV(COMPLEX(-Data!$B$8/Data!$B$6*Data!$B$10,0,"j"),COMPLEX(1,2*PI()*B141*Data!$B$14,"j"))</f>
        <v>-6,01974476282206E-003+0,109559354683361j</v>
      </c>
      <c r="E141">
        <f>IMABS(D141)</f>
        <v>0.10972460765773565</v>
      </c>
      <c r="F141">
        <f t="shared" si="1"/>
        <v>-19.193919267738625</v>
      </c>
      <c r="G141">
        <f>IMARGUMENT(D141)/PI()*180</f>
        <v>93.14495746469804</v>
      </c>
      <c r="H141">
        <f>E141*Data!$B$10</f>
        <v>0.10972460765773565</v>
      </c>
    </row>
    <row r="142" spans="1:8" ht="12.75">
      <c r="A142">
        <v>119</v>
      </c>
      <c r="B142" s="3">
        <f>IF(10*Data!$B$15&lt;Data!$B$16,(A142-100)*(Data!$B$16-10*Data!$B$15)/60+10*Data!$B$15,(A142-100)*(10*Data!$B$16-10*Data!$B$15)/100)+10*Data!$B$15</f>
        <v>14403.522349816529</v>
      </c>
      <c r="C142" s="2">
        <f>B142/Data!$B$16</f>
        <v>18.1</v>
      </c>
      <c r="D142" t="str">
        <f>IMDIV(COMPLEX(-Data!$B$8/Data!$B$6*Data!$B$10,0,"j"),COMPLEX(1,2*PI()*B142*Data!$B$14,"j"))</f>
        <v>-6,08624204984632E-003+0,110160981102218j</v>
      </c>
      <c r="E142">
        <f>IMABS(D142)</f>
        <v>0.11032898123200699</v>
      </c>
      <c r="F142">
        <f t="shared" si="1"/>
        <v>-19.146207840788676</v>
      </c>
      <c r="G142">
        <f>IMARGUMENT(D142)/PI()*180</f>
        <v>93.16229775213941</v>
      </c>
      <c r="H142">
        <f>E142*Data!$B$10</f>
        <v>0.11032898123200699</v>
      </c>
    </row>
    <row r="143" spans="1:8" ht="12.75">
      <c r="A143">
        <v>120</v>
      </c>
      <c r="B143" s="3">
        <f>IF(10*Data!$B$15&lt;Data!$B$16,(A143-100)*(Data!$B$16-10*Data!$B$15)/60+10*Data!$B$15,(A143-100)*(10*Data!$B$16-10*Data!$B$15)/100)+10*Data!$B$15</f>
        <v>14323.94487827058</v>
      </c>
      <c r="C143" s="2">
        <f>B143/Data!$B$16</f>
        <v>18</v>
      </c>
      <c r="D143" t="str">
        <f>IMDIV(COMPLEX(-Data!$B$8/Data!$B$6*Data!$B$10,0,"j"),COMPLEX(1,2*PI()*B143*Data!$B$14,"j"))</f>
        <v>-6,15384615384615E-003+0,110769230769231j</v>
      </c>
      <c r="E143">
        <f>IMABS(D143)</f>
        <v>0.11094003924504604</v>
      </c>
      <c r="F143">
        <f t="shared" si="1"/>
        <v>-19.098233696509105</v>
      </c>
      <c r="G143">
        <f>IMARGUMENT(D143)/PI()*180</f>
        <v>93.17983011986423</v>
      </c>
      <c r="H143">
        <f>E143*Data!$B$10</f>
        <v>0.11094003924504604</v>
      </c>
    </row>
    <row r="144" spans="1:8" ht="12.75">
      <c r="A144">
        <v>121</v>
      </c>
      <c r="B144" s="3">
        <f>IF(10*Data!$B$15&lt;Data!$B$16,(A144-100)*(Data!$B$16-10*Data!$B$15)/60+10*Data!$B$15,(A144-100)*(10*Data!$B$16-10*Data!$B$15)/100)+10*Data!$B$15</f>
        <v>14244.367406724634</v>
      </c>
      <c r="C144" s="2">
        <f>B144/Data!$B$16</f>
        <v>17.9</v>
      </c>
      <c r="D144" t="str">
        <f>IMDIV(COMPLEX(-Data!$B$8/Data!$B$6*Data!$B$10,0,"j"),COMPLEX(1,2*PI()*B144*Data!$B$14,"j"))</f>
        <v>-6,22258174916773E-003+0,111384213310102j</v>
      </c>
      <c r="E144">
        <f>IMABS(D144)</f>
        <v>0.11155789303467226</v>
      </c>
      <c r="F144">
        <f t="shared" si="1"/>
        <v>-19.04999393474156</v>
      </c>
      <c r="G144">
        <f>IMARGUMENT(D144)/PI()*180</f>
        <v>93.19755777385086</v>
      </c>
      <c r="H144">
        <f>E144*Data!$B$10</f>
        <v>0.11155789303467226</v>
      </c>
    </row>
    <row r="145" spans="1:8" ht="12.75">
      <c r="A145">
        <v>122</v>
      </c>
      <c r="B145" s="3">
        <f>IF(10*Data!$B$15&lt;Data!$B$16,(A145-100)*(Data!$B$16-10*Data!$B$15)/60+10*Data!$B$15,(A145-100)*(10*Data!$B$16-10*Data!$B$15)/100)+10*Data!$B$15</f>
        <v>14164.789935178685</v>
      </c>
      <c r="C145" s="2">
        <f>B145/Data!$B$16</f>
        <v>17.8</v>
      </c>
      <c r="D145" t="str">
        <f>IMDIV(COMPLEX(-Data!$B$8/Data!$B$6*Data!$B$10,0,"j"),COMPLEX(1,2*PI()*B145*Data!$B$14,"j"))</f>
        <v>-6,29247420085578E-003+0,112006040775233j</v>
      </c>
      <c r="E145">
        <f>IMABS(D145)</f>
        <v>0.11218265642117589</v>
      </c>
      <c r="F145">
        <f t="shared" si="1"/>
        <v>-19.001485607193423</v>
      </c>
      <c r="G145">
        <f>IMARGUMENT(D145)/PI()*180</f>
        <v>93.21548399174821</v>
      </c>
      <c r="H145">
        <f>E145*Data!$B$10</f>
        <v>0.11218265642117589</v>
      </c>
    </row>
    <row r="146" spans="1:8" ht="12.75">
      <c r="A146">
        <v>123</v>
      </c>
      <c r="B146" s="3">
        <f>IF(10*Data!$B$15&lt;Data!$B$16,(A146-100)*(Data!$B$16-10*Data!$B$15)/60+10*Data!$B$15,(A146-100)*(10*Data!$B$16-10*Data!$B$15)/100)+10*Data!$B$15</f>
        <v>14085.212463632739</v>
      </c>
      <c r="C146" s="2">
        <f>B146/Data!$B$16</f>
        <v>17.7</v>
      </c>
      <c r="D146" t="str">
        <f>IMDIV(COMPLEX(-Data!$B$8/Data!$B$6*Data!$B$10,0,"j"),COMPLEX(1,2*PI()*B146*Data!$B$14,"j"))</f>
        <v>-6,36354958796016E-003+0,112634827706895j</v>
      </c>
      <c r="E146">
        <f>IMABS(D146)</f>
        <v>0.11281444577677252</v>
      </c>
      <c r="F146">
        <f t="shared" si="1"/>
        <v>-18.952705716370886</v>
      </c>
      <c r="G146">
        <f>IMARGUMENT(D146)/PI()*180</f>
        <v>93.23361212488786</v>
      </c>
      <c r="H146">
        <f>E146*Data!$B$10</f>
        <v>0.11281444577677252</v>
      </c>
    </row>
    <row r="147" spans="1:8" ht="12.75">
      <c r="A147">
        <v>124</v>
      </c>
      <c r="B147" s="3">
        <f>IF(10*Data!$B$15&lt;Data!$B$16,(A147-100)*(Data!$B$16-10*Data!$B$15)/60+10*Data!$B$15,(A147-100)*(10*Data!$B$16-10*Data!$B$15)/100)+10*Data!$B$15</f>
        <v>14005.63499208679</v>
      </c>
      <c r="C147" s="2">
        <f>B147/Data!$B$16</f>
        <v>17.6</v>
      </c>
      <c r="D147" t="str">
        <f>IMDIV(COMPLEX(-Data!$B$8/Data!$B$6*Data!$B$10,0,"j"),COMPLEX(1,2*PI()*B147*Data!$B$14,"j"))</f>
        <v>-6,43583472776419E-003+0,11327069120865j</v>
      </c>
      <c r="E147">
        <f>IMABS(D147)</f>
        <v>0.11345338009741462</v>
      </c>
      <c r="F147">
        <f t="shared" si="1"/>
        <v>-18.903651214481222</v>
      </c>
      <c r="G147">
        <f>IMARGUMENT(D147)/PI()*180</f>
        <v>93.25194560036387</v>
      </c>
      <c r="H147">
        <f>E147*Data!$B$10</f>
        <v>0.11345338009741462</v>
      </c>
    </row>
    <row r="148" spans="1:8" ht="12.75">
      <c r="A148">
        <v>125</v>
      </c>
      <c r="B148" s="3">
        <f>IF(10*Data!$B$15&lt;Data!$B$16,(A148-100)*(Data!$B$16-10*Data!$B$15)/60+10*Data!$B$15,(A148-100)*(10*Data!$B$16-10*Data!$B$15)/100)+10*Data!$B$15</f>
        <v>13926.057520540842</v>
      </c>
      <c r="C148" s="2">
        <f>B148/Data!$B$16</f>
        <v>17.5</v>
      </c>
      <c r="D148" t="str">
        <f>IMDIV(COMPLEX(-Data!$B$8/Data!$B$6*Data!$B$10,0,"j"),COMPLEX(1,2*PI()*B148*Data!$B$14,"j"))</f>
        <v>-6,5093572009764E-003+0,113913751017087j</v>
      </c>
      <c r="E148">
        <f>IMABS(D148)</f>
        <v>0.11409958107702585</v>
      </c>
      <c r="F148">
        <f t="shared" si="1"/>
        <v>-18.854319002305296</v>
      </c>
      <c r="G148">
        <f>IMARGUMENT(D148)/PI()*180</f>
        <v>93.27048792318358</v>
      </c>
      <c r="H148">
        <f>E148*Data!$B$10</f>
        <v>0.11409958107702585</v>
      </c>
    </row>
    <row r="149" spans="1:8" ht="12.75">
      <c r="A149">
        <v>126</v>
      </c>
      <c r="B149" s="3">
        <f>IF(10*Data!$B$15&lt;Data!$B$16,(A149-100)*(Data!$B$16-10*Data!$B$15)/60+10*Data!$B$15,(A149-100)*(10*Data!$B$16-10*Data!$B$15)/100)+10*Data!$B$15</f>
        <v>13846.480048994896</v>
      </c>
      <c r="C149" s="2">
        <f>B149/Data!$B$16</f>
        <v>17.400000000000002</v>
      </c>
      <c r="D149" t="str">
        <f>IMDIV(COMPLEX(-Data!$B$8/Data!$B$6*Data!$B$10,0,"j"),COMPLEX(1,2*PI()*B149*Data!$B$14,"j"))</f>
        <v>-6,58414537792995E-003+0,114564129575981j</v>
      </c>
      <c r="E149">
        <f>IMABS(D149)</f>
        <v>0.11475317318427355</v>
      </c>
      <c r="F149">
        <f t="shared" si="1"/>
        <v>-18.804705928037787</v>
      </c>
      <c r="G149">
        <f>IMARGUMENT(D149)/PI()*180</f>
        <v>93.28924267849183</v>
      </c>
      <c r="H149">
        <f>E149*Data!$B$10</f>
        <v>0.11475317318427355</v>
      </c>
    </row>
    <row r="150" spans="1:8" ht="12.75">
      <c r="A150">
        <v>127</v>
      </c>
      <c r="B150" s="3">
        <f>IF(10*Data!$B$15&lt;Data!$B$16,(A150-100)*(Data!$B$16-10*Data!$B$15)/60+10*Data!$B$15,(A150-100)*(10*Data!$B$16-10*Data!$B$15)/100)+10*Data!$B$15</f>
        <v>13766.902577448947</v>
      </c>
      <c r="C150" s="2">
        <f>B150/Data!$B$16</f>
        <v>17.3</v>
      </c>
      <c r="D150" t="str">
        <f>IMDIV(COMPLEX(-Data!$B$8/Data!$B$6*Data!$B$10,0,"j"),COMPLEX(1,2*PI()*B150*Data!$B$14,"j"))</f>
        <v>-6,66022844583569E-003+0,115221952112957j</v>
      </c>
      <c r="E150">
        <f>IMABS(D150)</f>
        <v>0.11541428374196701</v>
      </c>
      <c r="F150">
        <f t="shared" si="1"/>
        <v>-18.754808786095147</v>
      </c>
      <c r="G150">
        <f>IMARGUMENT(D150)/PI()*180</f>
        <v>93.30821353387205</v>
      </c>
      <c r="H150">
        <f>E150*Data!$B$10</f>
        <v>0.11541428374196701</v>
      </c>
    </row>
    <row r="151" spans="1:8" ht="12.75">
      <c r="A151">
        <v>128</v>
      </c>
      <c r="B151" s="3">
        <f>IF(10*Data!$B$15&lt;Data!$B$16,(A151-100)*(Data!$B$16-10*Data!$B$15)/60+10*Data!$B$15,(A151-100)*(10*Data!$B$16-10*Data!$B$15)/100)+10*Data!$B$15</f>
        <v>13687.325105903</v>
      </c>
      <c r="C151" s="2">
        <f>B151/Data!$B$16</f>
        <v>17.200000000000003</v>
      </c>
      <c r="D151" t="str">
        <f>IMDIV(COMPLEX(-Data!$B$8/Data!$B$6*Data!$B$10,0,"j"),COMPLEX(1,2*PI()*B151*Data!$B$14,"j"))</f>
        <v>-6,73763643713785E-003+0,115887346718771j</v>
      </c>
      <c r="E151">
        <f>IMABS(D151)</f>
        <v>0.11608304300919962</v>
      </c>
      <c r="F151">
        <f t="shared" si="1"/>
        <v>-18.704624315889205</v>
      </c>
      <c r="G151">
        <f>IMARGUMENT(D151)/PI()*180</f>
        <v>93.32740424172657</v>
      </c>
      <c r="H151">
        <f>E151*Data!$B$10</f>
        <v>0.11608304300919962</v>
      </c>
    </row>
    <row r="152" spans="1:8" ht="12.75">
      <c r="A152">
        <v>129</v>
      </c>
      <c r="B152" s="3">
        <f>IF(10*Data!$B$15&lt;Data!$B$16,(A152-100)*(Data!$B$16-10*Data!$B$15)/60+10*Data!$B$15,(A152-100)*(10*Data!$B$16-10*Data!$B$15)/100)+10*Data!$B$15</f>
        <v>13607.747634357052</v>
      </c>
      <c r="C152" s="2">
        <f>B152/Data!$B$16</f>
        <v>17.1</v>
      </c>
      <c r="D152" t="str">
        <f>IMDIV(COMPLEX(-Data!$B$8/Data!$B$6*Data!$B$10,0,"j"),COMPLEX(1,2*PI()*B152*Data!$B$14,"j"))</f>
        <v>-6,81640025902321E-003+0,116560444429297j</v>
      </c>
      <c r="E152">
        <f>IMABS(D152)</f>
        <v>0.11675958426633098</v>
      </c>
      <c r="F152">
        <f aca="true" t="shared" si="2" ref="F152:F215">20*LOG10(ABS(E152))</f>
        <v>-18.65414920056636</v>
      </c>
      <c r="G152">
        <f>IMARGUMENT(D152)/PI()*180</f>
        <v>93.34681864174021</v>
      </c>
      <c r="H152">
        <f>E152*Data!$B$10</f>
        <v>0.11675958426633098</v>
      </c>
    </row>
    <row r="153" spans="1:8" ht="12.75">
      <c r="A153">
        <v>130</v>
      </c>
      <c r="B153" s="3">
        <f>IF(10*Data!$B$15&lt;Data!$B$16,(A153-100)*(Data!$B$16-10*Data!$B$15)/60+10*Data!$B$15,(A153-100)*(10*Data!$B$16-10*Data!$B$15)/100)+10*Data!$B$15</f>
        <v>13528.170162811104</v>
      </c>
      <c r="C153" s="2">
        <f>B153/Data!$B$16</f>
        <v>17</v>
      </c>
      <c r="D153" t="str">
        <f>IMDIV(COMPLEX(-Data!$B$8/Data!$B$6*Data!$B$10,0,"j"),COMPLEX(1,2*PI()*B153*Data!$B$14,"j"))</f>
        <v>-6,89655172413793E-003+0,117241379310345j</v>
      </c>
      <c r="E153">
        <f>IMABS(D153)</f>
        <v>0.11744404390294089</v>
      </c>
      <c r="F153">
        <f t="shared" si="2"/>
        <v>-18.60338006570992</v>
      </c>
      <c r="G153">
        <f>IMARGUMENT(D153)/PI()*180</f>
        <v>93.36646066342979</v>
      </c>
      <c r="H153">
        <f>E153*Data!$B$10</f>
        <v>0.11744404390294089</v>
      </c>
    </row>
    <row r="154" spans="1:8" ht="12.75">
      <c r="A154">
        <v>131</v>
      </c>
      <c r="B154" s="3">
        <f>IF(10*Data!$B$15&lt;Data!$B$16,(A154-100)*(Data!$B$16-10*Data!$B$15)/60+10*Data!$B$15,(A154-100)*(10*Data!$B$16-10*Data!$B$15)/100)+10*Data!$B$15</f>
        <v>13448.592691265158</v>
      </c>
      <c r="C154" s="2">
        <f>B154/Data!$B$16</f>
        <v>16.900000000000002</v>
      </c>
      <c r="D154" t="str">
        <f>IMDIV(COMPLEX(-Data!$B$8/Data!$B$6*Data!$B$10,0,"j"),COMPLEX(1,2*PI()*B154*Data!$B$14,"j"))</f>
        <v>-6,97812358256865E-003+0,11793028854541j</v>
      </c>
      <c r="E154">
        <f>IMABS(D154)</f>
        <v>0.11813656150886255</v>
      </c>
      <c r="F154">
        <f t="shared" si="2"/>
        <v>-18.552313478005452</v>
      </c>
      <c r="G154">
        <f>IMARGUMENT(D154)/PI()*180</f>
        <v>93.38633432878372</v>
      </c>
      <c r="H154">
        <f>E154*Data!$B$10</f>
        <v>0.11813656150886255</v>
      </c>
    </row>
    <row r="155" spans="1:8" ht="12.75">
      <c r="A155">
        <v>132</v>
      </c>
      <c r="B155" s="3">
        <f>IF(10*Data!$B$15&lt;Data!$B$16,(A155-100)*(Data!$B$16-10*Data!$B$15)/60+10*Data!$B$15,(A155-100)*(10*Data!$B$16-10*Data!$B$15)/100)+10*Data!$B$15</f>
        <v>13369.01521971921</v>
      </c>
      <c r="C155" s="2">
        <f>B155/Data!$B$16</f>
        <v>16.8</v>
      </c>
      <c r="D155" t="str">
        <f>IMDIV(COMPLEX(-Data!$B$8/Data!$B$6*Data!$B$10,0,"j"),COMPLEX(1,2*PI()*B155*Data!$B$14,"j"))</f>
        <v>-7,06114955514758E-003+0,118627312526479j</v>
      </c>
      <c r="E155">
        <f>IMABS(D155)</f>
        <v>0.11883727996843028</v>
      </c>
      <c r="F155">
        <f t="shared" si="2"/>
        <v>-18.50094594386703</v>
      </c>
      <c r="G155">
        <f>IMARGUMENT(D155)/PI()*180</f>
        <v>93.40644375499474</v>
      </c>
      <c r="H155">
        <f>E155*Data!$B$10</f>
        <v>0.11883727996843028</v>
      </c>
    </row>
    <row r="156" spans="1:8" ht="12.75">
      <c r="A156">
        <v>133</v>
      </c>
      <c r="B156" s="3">
        <f>IF(10*Data!$B$15&lt;Data!$B$16,(A156-100)*(Data!$B$16-10*Data!$B$15)/60+10*Data!$B$15,(A156-100)*(10*Data!$B$16-10*Data!$B$15)/100)+10*Data!$B$15</f>
        <v>13289.43774817326</v>
      </c>
      <c r="C156" s="2">
        <f>B156/Data!$B$16</f>
        <v>16.7</v>
      </c>
      <c r="D156" t="str">
        <f>IMDIV(COMPLEX(-Data!$B$8/Data!$B$6*Data!$B$10,0,"j"),COMPLEX(1,2*PI()*B156*Data!$B$14,"j"))</f>
        <v>-7,14566436814463E-003+0,119332594948015j</v>
      </c>
      <c r="E156">
        <f>IMABS(D156)</f>
        <v>0.11954634555806876</v>
      </c>
      <c r="F156">
        <f t="shared" si="2"/>
        <v>-18.44927390802364</v>
      </c>
      <c r="G156">
        <f>IMARGUMENT(D156)/PI()*180</f>
        <v>93.42679315729049</v>
      </c>
      <c r="H156">
        <f>E156*Data!$B$10</f>
        <v>0.11954634555806876</v>
      </c>
    </row>
    <row r="157" spans="1:8" ht="12.75">
      <c r="A157">
        <v>134</v>
      </c>
      <c r="B157" s="3">
        <f>IF(10*Data!$B$15&lt;Data!$B$16,(A157-100)*(Data!$B$16-10*Data!$B$15)/60+10*Data!$B$15,(A157-100)*(10*Data!$B$16-10*Data!$B$15)/100)+10*Data!$B$15</f>
        <v>13209.860276627314</v>
      </c>
      <c r="C157" s="2">
        <f>B157/Data!$B$16</f>
        <v>16.6</v>
      </c>
      <c r="D157" t="str">
        <f>IMDIV(COMPLEX(-Data!$B$8/Data!$B$6*Data!$B$10,0,"j"),COMPLEX(1,2*PI()*B157*Data!$B$14,"j"))</f>
        <v>-7,23170378941278E-003+0,120046282904252j</v>
      </c>
      <c r="E157">
        <f>IMABS(D157)</f>
        <v>0.12026390804736688</v>
      </c>
      <c r="F157">
        <f t="shared" si="2"/>
        <v>-18.397293752063895</v>
      </c>
      <c r="G157">
        <f>IMARGUMENT(D157)/PI()*180</f>
        <v>93.4473868518652</v>
      </c>
      <c r="H157">
        <f>E157*Data!$B$10</f>
        <v>0.12026390804736688</v>
      </c>
    </row>
    <row r="158" spans="1:8" ht="12.75">
      <c r="A158">
        <v>135</v>
      </c>
      <c r="B158" s="3">
        <f>IF(10*Data!$B$15&lt;Data!$B$16,(A158-100)*(Data!$B$16-10*Data!$B$15)/60+10*Data!$B$15,(A158-100)*(10*Data!$B$16-10*Data!$B$15)/100)+10*Data!$B$15</f>
        <v>13130.282805081366</v>
      </c>
      <c r="C158" s="2">
        <f>B158/Data!$B$16</f>
        <v>16.5</v>
      </c>
      <c r="D158" t="str">
        <f>IMDIV(COMPLEX(-Data!$B$8/Data!$B$6*Data!$B$10,0,"j"),COMPLEX(1,2*PI()*B158*Data!$B$14,"j"))</f>
        <v>-7,31930466605672E-003+0,120768526989936j</v>
      </c>
      <c r="E158">
        <f>IMABS(D158)</f>
        <v>0.12099012080378074</v>
      </c>
      <c r="F158">
        <f t="shared" si="2"/>
        <v>-18.34500179293778</v>
      </c>
      <c r="G158">
        <f>IMARGUMENT(D158)/PI()*180</f>
        <v>93.46822925891715</v>
      </c>
      <c r="H158">
        <f>E158*Data!$B$10</f>
        <v>0.12099012080378074</v>
      </c>
    </row>
    <row r="159" spans="1:8" ht="12.75">
      <c r="A159">
        <v>136</v>
      </c>
      <c r="B159" s="3">
        <f>IF(10*Data!$B$15&lt;Data!$B$16,(A159-100)*(Data!$B$16-10*Data!$B$15)/60+10*Data!$B$15,(A159-100)*(10*Data!$B$16-10*Data!$B$15)/100)+10*Data!$B$15</f>
        <v>13050.705333535418</v>
      </c>
      <c r="C159" s="2">
        <f>B159/Data!$B$16</f>
        <v>16.4</v>
      </c>
      <c r="D159" t="str">
        <f>IMDIV(COMPLEX(-Data!$B$8/Data!$B$6*Data!$B$10,0,"j"),COMPLEX(1,2*PI()*B159*Data!$B$14,"j"))</f>
        <v>-7,40850496369833E-003+0,121499481404653j</v>
      </c>
      <c r="E159">
        <f>IMABS(D159)</f>
        <v>0.1217251409011169</v>
      </c>
      <c r="F159">
        <f t="shared" si="2"/>
        <v>-18.292394281413856</v>
      </c>
      <c r="G159">
        <f>IMARGUMENT(D159)/PI()*180</f>
        <v>93.48932490579638</v>
      </c>
      <c r="H159">
        <f>E159*Data!$B$10</f>
        <v>0.1217251409011169</v>
      </c>
    </row>
    <row r="160" spans="1:8" ht="12.75">
      <c r="A160">
        <v>137</v>
      </c>
      <c r="B160" s="3">
        <f>IF(10*Data!$B$15&lt;Data!$B$16,(A160-100)*(Data!$B$16-10*Data!$B$15)/60+10*Data!$B$15,(A160-100)*(10*Data!$B$16-10*Data!$B$15)/100)+10*Data!$B$15</f>
        <v>12971.127861989471</v>
      </c>
      <c r="C160" s="2">
        <f>B160/Data!$B$16</f>
        <v>16.3</v>
      </c>
      <c r="D160" t="str">
        <f>IMDIV(COMPLEX(-Data!$B$8/Data!$B$6*Data!$B$10,0,"j"),COMPLEX(1,2*PI()*B160*Data!$B$14,"j"))</f>
        <v>-7,49934380741685E-003+0,122239304060895j</v>
      </c>
      <c r="E160">
        <f>IMABS(D160)</f>
        <v>0.12246912923195699</v>
      </c>
      <c r="F160">
        <f t="shared" si="2"/>
        <v>-18.23946740049046</v>
      </c>
      <c r="G160">
        <f>IMARGUMENT(D160)/PI()*180</f>
        <v>93.51067843026729</v>
      </c>
      <c r="H160">
        <f>E160*Data!$B$10</f>
        <v>0.12246912923195699</v>
      </c>
    </row>
    <row r="161" spans="1:8" ht="12.75">
      <c r="A161">
        <v>138</v>
      </c>
      <c r="B161" s="3">
        <f>IF(10*Data!$B$15&lt;Data!$B$16,(A161-100)*(Data!$B$16-10*Data!$B$15)/60+10*Data!$B$15,(A161-100)*(10*Data!$B$16-10*Data!$B$15)/100)+10*Data!$B$15</f>
        <v>12891.550390443525</v>
      </c>
      <c r="C161" s="2">
        <f>B161/Data!$B$16</f>
        <v>16.200000000000003</v>
      </c>
      <c r="D161" t="str">
        <f>IMDIV(COMPLEX(-Data!$B$8/Data!$B$6*Data!$B$10,0,"j"),COMPLEX(1,2*PI()*B161*Data!$B$14,"j"))</f>
        <v>-7,5918615244458E-003+0,122988156696022j</v>
      </c>
      <c r="E161">
        <f>IMABS(D161)</f>
        <v>0.12322225062419379</v>
      </c>
      <c r="F161">
        <f t="shared" si="2"/>
        <v>-18.18621726375888</v>
      </c>
      <c r="G161">
        <f>IMARGUMENT(D161)/PI()*180</f>
        <v>93.5322945838909</v>
      </c>
      <c r="H161">
        <f>E161*Data!$B$10</f>
        <v>0.12322225062419379</v>
      </c>
    </row>
    <row r="162" spans="1:8" ht="12.75">
      <c r="A162">
        <v>139</v>
      </c>
      <c r="B162" s="3">
        <f>IF(10*Data!$B$15&lt;Data!$B$16,(A162-100)*(Data!$B$16-10*Data!$B$15)/60+10*Data!$B$15,(A162-100)*(10*Data!$B$16-10*Data!$B$15)/100)+10*Data!$B$15</f>
        <v>12811.972918897576</v>
      </c>
      <c r="C162" s="2">
        <f>B162/Data!$B$16</f>
        <v>16.1</v>
      </c>
      <c r="D162" t="str">
        <f>IMDIV(COMPLEX(-Data!$B$8/Data!$B$6*Data!$B$10,0,"j"),COMPLEX(1,2*PI()*B162*Data!$B$14,"j"))</f>
        <v>-7,68609968871296E-003+0,123746204988279j</v>
      </c>
      <c r="E162">
        <f>IMABS(D162)</f>
        <v>0.12398467396184902</v>
      </c>
      <c r="F162">
        <f t="shared" si="2"/>
        <v>-18.132639913717274</v>
      </c>
      <c r="G162">
        <f>IMARGUMENT(D162)/PI()*180</f>
        <v>93.55417823553209</v>
      </c>
      <c r="H162">
        <f>E162*Data!$B$10</f>
        <v>0.12398467396184902</v>
      </c>
    </row>
    <row r="163" spans="1:8" ht="12.75">
      <c r="A163">
        <v>140</v>
      </c>
      <c r="B163" s="3">
        <f>IF(10*Data!$B$15&lt;Data!$B$16,(A163-100)*(Data!$B$16-10*Data!$B$15)/60+10*Data!$B$15,(A163-100)*(10*Data!$B$16-10*Data!$B$15)/100)+10*Data!$B$15</f>
        <v>12732.395447351628</v>
      </c>
      <c r="C163" s="2">
        <f>B163/Data!$B$16</f>
        <v>16</v>
      </c>
      <c r="D163" t="str">
        <f>IMDIV(COMPLEX(-Data!$B$8/Data!$B$6*Data!$B$10,0,"j"),COMPLEX(1,2*PI()*B163*Data!$B$14,"j"))</f>
        <v>-7,78210116731518E-003+0,124513618677043j</v>
      </c>
      <c r="E163">
        <f>IMABS(D163)</f>
        <v>0.12475657231036127</v>
      </c>
      <c r="F163">
        <f t="shared" si="2"/>
        <v>-18.078731320033306</v>
      </c>
      <c r="G163">
        <f>IMARGUMENT(D163)/PI()*180</f>
        <v>93.57633437499736</v>
      </c>
      <c r="H163">
        <f>E163*Data!$B$10</f>
        <v>0.12475657231036127</v>
      </c>
    </row>
    <row r="164" spans="1:8" ht="12.75">
      <c r="A164">
        <v>141</v>
      </c>
      <c r="B164" s="3">
        <f>IF(10*Data!$B$15&lt;Data!$B$16,(A164-100)*(Data!$B$16-10*Data!$B$15)/60+10*Data!$B$15,(A164-100)*(10*Data!$B$16-10*Data!$B$15)/100)+10*Data!$B$15</f>
        <v>12652.81797580568</v>
      </c>
      <c r="C164" s="2">
        <f>B164/Data!$B$16</f>
        <v>15.899999999999999</v>
      </c>
      <c r="D164" t="str">
        <f>IMDIV(COMPLEX(-Data!$B$8/Data!$B$6*Data!$B$10,0,"j"),COMPLEX(1,2*PI()*B164*Data!$B$14,"j"))</f>
        <v>-7,87991016902407E-003+0,125290571687483j</v>
      </c>
      <c r="E164">
        <f>IMABS(D164)</f>
        <v>0.12553812304653994</v>
      </c>
      <c r="F164">
        <f t="shared" si="2"/>
        <v>-18.024487377753353</v>
      </c>
      <c r="G164">
        <f>IMARGUMENT(D164)/PI()*180</f>
        <v>93.59876811680829</v>
      </c>
      <c r="H164">
        <f>E164*Data!$B$10</f>
        <v>0.12553812304653994</v>
      </c>
    </row>
    <row r="165" spans="1:8" ht="12.75">
      <c r="A165">
        <v>142</v>
      </c>
      <c r="B165" s="3">
        <f>IF(10*Data!$B$15&lt;Data!$B$16,(A165-100)*(Data!$B$16-10*Data!$B$15)/60+10*Data!$B$15,(A165-100)*(10*Data!$B$16-10*Data!$B$15)/100)+10*Data!$B$15</f>
        <v>12573.240504259733</v>
      </c>
      <c r="C165" s="2">
        <f>B165/Data!$B$16</f>
        <v>15.8</v>
      </c>
      <c r="D165" t="str">
        <f>IMDIV(COMPLEX(-Data!$B$8/Data!$B$6*Data!$B$10,0,"j"),COMPLEX(1,2*PI()*B165*Data!$B$14,"j"))</f>
        <v>-7,97957229492499E-003+0,126077242259815j</v>
      </c>
      <c r="E165">
        <f>IMABS(D165)</f>
        <v>0.12632950799338222</v>
      </c>
      <c r="F165">
        <f t="shared" si="2"/>
        <v>-17.969903905456853</v>
      </c>
      <c r="G165">
        <f>IMARGUMENT(D165)/PI()*180</f>
        <v>93.62148470411735</v>
      </c>
      <c r="H165">
        <f>E165*Data!$B$10</f>
        <v>0.12632950799338222</v>
      </c>
    </row>
    <row r="166" spans="1:8" ht="12.75">
      <c r="A166">
        <v>143</v>
      </c>
      <c r="B166" s="3">
        <f>IF(10*Data!$B$15&lt;Data!$B$16,(A166-100)*(Data!$B$16-10*Data!$B$15)/60+10*Data!$B$15,(A166-100)*(10*Data!$B$16-10*Data!$B$15)/100)+10*Data!$B$15</f>
        <v>12493.663032713785</v>
      </c>
      <c r="C166" s="2">
        <f>B166/Data!$B$16</f>
        <v>15.7</v>
      </c>
      <c r="D166" t="str">
        <f>IMDIV(COMPLEX(-Data!$B$8/Data!$B$6*Data!$B$10,0,"j"),COMPLEX(1,2*PI()*B166*Data!$B$14,"j"))</f>
        <v>-8,08113459129662E-003+0,126873813083357j</v>
      </c>
      <c r="E166">
        <f>IMABS(D166)</f>
        <v>0.12713091355997275</v>
      </c>
      <c r="F166">
        <f t="shared" si="2"/>
        <v>-17.91497664335331</v>
      </c>
      <c r="G166">
        <f>IMARGUMENT(D166)/PI()*180</f>
        <v>93.64448951277157</v>
      </c>
      <c r="H166">
        <f>E166*Data!$B$10</f>
        <v>0.12713091355997275</v>
      </c>
    </row>
    <row r="167" spans="1:8" ht="12.75">
      <c r="A167">
        <v>144</v>
      </c>
      <c r="B167" s="3">
        <f>IF(10*Data!$B$15&lt;Data!$B$16,(A167-100)*(Data!$B$16-10*Data!$B$15)/60+10*Data!$B$15,(A167-100)*(10*Data!$B$16-10*Data!$B$15)/100)+10*Data!$B$15</f>
        <v>12414.085561167838</v>
      </c>
      <c r="C167" s="2">
        <f>B167/Data!$B$16</f>
        <v>15.600000000000001</v>
      </c>
      <c r="D167" t="str">
        <f>IMDIV(COMPLEX(-Data!$B$8/Data!$B$6*Data!$B$10,0,"j"),COMPLEX(1,2*PI()*B167*Data!$B$14,"j"))</f>
        <v>-8,18464560484531E-003+0,127680471435587j</v>
      </c>
      <c r="E167">
        <f>IMABS(D167)</f>
        <v>0.12794253088668625</v>
      </c>
      <c r="F167">
        <f t="shared" si="2"/>
        <v>-17.859701251320082</v>
      </c>
      <c r="G167">
        <f>IMARGUMENT(D167)/PI()*180</f>
        <v>93.66778805553142</v>
      </c>
      <c r="H167">
        <f>E167*Data!$B$10</f>
        <v>0.12794253088668625</v>
      </c>
    </row>
    <row r="168" spans="1:8" ht="12.75">
      <c r="A168">
        <v>145</v>
      </c>
      <c r="B168" s="3">
        <f>IF(10*Data!$B$15&lt;Data!$B$16,(A168-100)*(Data!$B$16-10*Data!$B$15)/60+10*Data!$B$15,(A168-100)*(10*Data!$B$16-10*Data!$B$15)/100)+10*Data!$B$15</f>
        <v>12334.50808962189</v>
      </c>
      <c r="C168" s="2">
        <f>B168/Data!$B$16</f>
        <v>15.5</v>
      </c>
      <c r="D168" t="str">
        <f>IMDIV(COMPLEX(-Data!$B$8/Data!$B$6*Data!$B$10,0,"j"),COMPLEX(1,2*PI()*B168*Data!$B$14,"j"))</f>
        <v>-8,29015544041451E-003+0,128497409326425j</v>
      </c>
      <c r="E168">
        <f>IMABS(D168)</f>
        <v>0.1287645559959302</v>
      </c>
      <c r="F168">
        <f t="shared" si="2"/>
        <v>-17.80407330687867</v>
      </c>
      <c r="G168">
        <f>IMARGUMENT(D168)/PI()*180</f>
        <v>93.69138598645128</v>
      </c>
      <c r="H168">
        <f>E168*Data!$B$10</f>
        <v>0.1287645559959302</v>
      </c>
    </row>
    <row r="169" spans="1:8" ht="12.75">
      <c r="A169">
        <v>146</v>
      </c>
      <c r="B169" s="3">
        <f>IF(10*Data!$B$15&lt;Data!$B$16,(A169-100)*(Data!$B$16-10*Data!$B$15)/60+10*Data!$B$15,(A169-100)*(10*Data!$B$16-10*Data!$B$15)/100)+10*Data!$B$15</f>
        <v>12254.930618075941</v>
      </c>
      <c r="C169" s="2">
        <f>B169/Data!$B$16</f>
        <v>15.399999999999999</v>
      </c>
      <c r="D169" t="str">
        <f>IMDIV(COMPLEX(-Data!$B$8/Data!$B$6*Data!$B$10,0,"j"),COMPLEX(1,2*PI()*B169*Data!$B$14,"j"))</f>
        <v>-8,39771582129661E-003+0,129324823647968j</v>
      </c>
      <c r="E169">
        <f>IMABS(D169)</f>
        <v>0.12959718994867628</v>
      </c>
      <c r="F169">
        <f t="shared" si="2"/>
        <v>-17.748088303107043</v>
      </c>
      <c r="G169">
        <f>IMARGUMENT(D169)/PI()*180</f>
        <v>93.71528910542878</v>
      </c>
      <c r="H169">
        <f>E169*Data!$B$10</f>
        <v>0.12959718994867628</v>
      </c>
    </row>
    <row r="170" spans="1:8" ht="12.75">
      <c r="A170">
        <v>147</v>
      </c>
      <c r="B170" s="3">
        <f>IF(10*Data!$B$15&lt;Data!$B$16,(A170-100)*(Data!$B$16-10*Data!$B$15)/60+10*Data!$B$15,(A170-100)*(10*Data!$B$16-10*Data!$B$15)/100)+10*Data!$B$15</f>
        <v>12175.353146529995</v>
      </c>
      <c r="C170" s="2">
        <f>B170/Data!$B$16</f>
        <v>15.3</v>
      </c>
      <c r="D170" t="str">
        <f>IMDIV(COMPLEX(-Data!$B$8/Data!$B$6*Data!$B$10,0,"j"),COMPLEX(1,2*PI()*B170*Data!$B$14,"j"))</f>
        <v>-8,50738015228211E-003+0,130162916329916j</v>
      </c>
      <c r="E170">
        <f>IMABS(D170)</f>
        <v>0.13044063900703706</v>
      </c>
      <c r="F170">
        <f t="shared" si="2"/>
        <v>-17.691741646485927</v>
      </c>
      <c r="G170">
        <f>IMARGUMENT(D170)/PI()*180</f>
        <v>93.73950336293109</v>
      </c>
      <c r="H170">
        <f>E170*Data!$B$10</f>
        <v>0.13044063900703706</v>
      </c>
    </row>
    <row r="171" spans="1:8" ht="12.75">
      <c r="A171">
        <v>148</v>
      </c>
      <c r="B171" s="3">
        <f>IF(10*Data!$B$15&lt;Data!$B$16,(A171-100)*(Data!$B$16-10*Data!$B$15)/60+10*Data!$B$15,(A171-100)*(10*Data!$B$16-10*Data!$B$15)/100)+10*Data!$B$15</f>
        <v>12095.775674984046</v>
      </c>
      <c r="C171" s="2">
        <f>B171/Data!$B$16</f>
        <v>15.2</v>
      </c>
      <c r="D171" t="str">
        <f>IMDIV(COMPLEX(-Data!$B$8/Data!$B$6*Data!$B$10,0,"j"),COMPLEX(1,2*PI()*B171*Data!$B$14,"j"))</f>
        <v>-8,61920358558869E-003+0,131011894500948j</v>
      </c>
      <c r="E171">
        <f>IMABS(D171)</f>
        <v>0.1312951148031691</v>
      </c>
      <c r="F171">
        <f t="shared" si="2"/>
        <v>-17.635028654675978</v>
      </c>
      <c r="G171">
        <f>IMARGUMENT(D171)/PI()*180</f>
        <v>93.76403486490572</v>
      </c>
      <c r="H171">
        <f>E171*Data!$B$10</f>
        <v>0.1312951148031691</v>
      </c>
    </row>
    <row r="172" spans="1:8" ht="12.75">
      <c r="A172">
        <v>149</v>
      </c>
      <c r="B172" s="3">
        <f>IF(10*Data!$B$15&lt;Data!$B$16,(A172-100)*(Data!$B$16-10*Data!$B$15)/60+10*Data!$B$15,(A172-100)*(10*Data!$B$16-10*Data!$B$15)/100)+10*Data!$B$15</f>
        <v>12016.1982034381</v>
      </c>
      <c r="C172" s="2">
        <f>B172/Data!$B$16</f>
        <v>15.100000000000001</v>
      </c>
      <c r="D172" t="str">
        <f>IMDIV(COMPLEX(-Data!$B$8/Data!$B$6*Data!$B$10,0,"j"),COMPLEX(1,2*PI()*B172*Data!$B$14,"j"))</f>
        <v>-8,73324308982141E-003+0,131871970656303j</v>
      </c>
      <c r="E172">
        <f>IMABS(D172)</f>
        <v>0.1321608345147788</v>
      </c>
      <c r="F172">
        <f t="shared" si="2"/>
        <v>-17.577944554223972</v>
      </c>
      <c r="G172">
        <f>IMARGUMENT(D172)/PI()*180</f>
        <v>93.78888987788466</v>
      </c>
      <c r="H172">
        <f>E172*Data!$B$10</f>
        <v>0.1321608345147788</v>
      </c>
    </row>
    <row r="173" spans="1:8" ht="12.75">
      <c r="A173">
        <v>150</v>
      </c>
      <c r="B173" s="3">
        <f>IF(10*Data!$B$15&lt;Data!$B$16,(A173-100)*(Data!$B$16-10*Data!$B$15)/60+10*Data!$B$15,(A173-100)*(10*Data!$B$16-10*Data!$B$15)/100)+10*Data!$B$15</f>
        <v>11936.620731892152</v>
      </c>
      <c r="C173" s="2">
        <f>B173/Data!$B$16</f>
        <v>15</v>
      </c>
      <c r="D173" t="str">
        <f>IMDIV(COMPLEX(-Data!$B$8/Data!$B$6*Data!$B$10,0,"j"),COMPLEX(1,2*PI()*B173*Data!$B$14,"j"))</f>
        <v>-8,84955752212389E-003+0,132743362831858j</v>
      </c>
      <c r="E173">
        <f>IMABS(D173)</f>
        <v>0.13303802104754747</v>
      </c>
      <c r="F173">
        <f t="shared" si="2"/>
        <v>-17.520484478194412</v>
      </c>
      <c r="G173">
        <f>IMARGUMENT(D173)/PI()*180</f>
        <v>93.81407483429037</v>
      </c>
      <c r="H173">
        <f>E173*Data!$B$10</f>
        <v>0.13303802104754747</v>
      </c>
    </row>
    <row r="174" spans="1:8" ht="12.75">
      <c r="A174">
        <v>151</v>
      </c>
      <c r="B174" s="3">
        <f>IF(10*Data!$B$15&lt;Data!$B$16,(A174-100)*(Data!$B$16-10*Data!$B$15)/60+10*Data!$B$15,(A174-100)*(10*Data!$B$16-10*Data!$B$15)/100)+10*Data!$B$15</f>
        <v>11857.043260346203</v>
      </c>
      <c r="C174" s="2">
        <f>B174/Data!$B$16</f>
        <v>14.9</v>
      </c>
      <c r="D174" t="str">
        <f>IMDIV(COMPLEX(-Data!$B$8/Data!$B$6*Data!$B$10,0,"j"),COMPLEX(1,2*PI()*B174*Data!$B$14,"j"))</f>
        <v>-8,96820770369042E-003+0,133626294784987j</v>
      </c>
      <c r="E174">
        <f>IMABS(D174)</f>
        <v>0.13392690322478445</v>
      </c>
      <c r="F174">
        <f t="shared" si="2"/>
        <v>-17.462643463724262</v>
      </c>
      <c r="G174">
        <f>IMARGUMENT(D174)/PI()*180</f>
        <v>93.8395963379535</v>
      </c>
      <c r="H174">
        <f>E174*Data!$B$10</f>
        <v>0.13392690322478445</v>
      </c>
    </row>
    <row r="175" spans="1:8" ht="12.75">
      <c r="A175">
        <v>152</v>
      </c>
      <c r="B175" s="3">
        <f>IF(10*Data!$B$15&lt;Data!$B$16,(A175-100)*(Data!$B$16-10*Data!$B$15)/60+10*Data!$B$15,(A175-100)*(10*Data!$B$16-10*Data!$B$15)/100)+10*Data!$B$15</f>
        <v>11777.465788800255</v>
      </c>
      <c r="C175" s="2">
        <f>B175/Data!$B$16</f>
        <v>14.799999999999999</v>
      </c>
      <c r="D175" t="str">
        <f>IMDIV(COMPLEX(-Data!$B$8/Data!$B$6*Data!$B$10,0,"j"),COMPLEX(1,2*PI()*B175*Data!$B$14,"j"))</f>
        <v>-9,0892564988184E-003+0,134520996182512j</v>
      </c>
      <c r="E175">
        <f>IMABS(D175)</f>
        <v>0.13482771598464732</v>
      </c>
      <c r="F175">
        <f t="shared" si="2"/>
        <v>-17.404416449497678</v>
      </c>
      <c r="G175">
        <f>IMARGUMENT(D175)/PI()*180</f>
        <v>93.86546116985177</v>
      </c>
      <c r="H175">
        <f>E175*Data!$B$10</f>
        <v>0.13482771598464732</v>
      </c>
    </row>
    <row r="176" spans="1:8" ht="12.75">
      <c r="A176">
        <v>153</v>
      </c>
      <c r="B176" s="3">
        <f>IF(10*Data!$B$15&lt;Data!$B$16,(A176-100)*(Data!$B$16-10*Data!$B$15)/60+10*Data!$B$15,(A176-100)*(10*Data!$B$16-10*Data!$B$15)/100)+10*Data!$B$15</f>
        <v>11697.888317254308</v>
      </c>
      <c r="C176" s="2">
        <f>B176/Data!$B$16</f>
        <v>14.700000000000001</v>
      </c>
      <c r="D176" t="str">
        <f>IMDIV(COMPLEX(-Data!$B$8/Data!$B$6*Data!$B$10,0,"j"),COMPLEX(1,2*PI()*B176*Data!$B$14,"j"))</f>
        <v>-9,2127688976922E-003+0,135427702796075j</v>
      </c>
      <c r="E176">
        <f>IMABS(D176)</f>
        <v>0.13574070058528614</v>
      </c>
      <c r="F176">
        <f t="shared" si="2"/>
        <v>-17.34579827313729</v>
      </c>
      <c r="G176">
        <f>IMARGUMENT(D176)/PI()*180</f>
        <v>93.89167629408077</v>
      </c>
      <c r="H176">
        <f>E176*Data!$B$10</f>
        <v>0.13574070058528614</v>
      </c>
    </row>
    <row r="177" spans="1:8" ht="12.75">
      <c r="A177">
        <v>154</v>
      </c>
      <c r="B177" s="3">
        <f>IF(10*Data!$B$15&lt;Data!$B$16,(A177-100)*(Data!$B$16-10*Data!$B$15)/60+10*Data!$B$15,(A177-100)*(10*Data!$B$16-10*Data!$B$15)/100)+10*Data!$B$15</f>
        <v>11618.31084570836</v>
      </c>
      <c r="C177" s="2">
        <f>B177/Data!$B$16</f>
        <v>14.6</v>
      </c>
      <c r="D177" t="str">
        <f>IMDIV(COMPLEX(-Data!$B$8/Data!$B$6*Data!$B$10,0,"j"),COMPLEX(1,2*PI()*B177*Data!$B$14,"j"))</f>
        <v>-9,33881210310048E-003+0,136346656705267j</v>
      </c>
      <c r="E177">
        <f>IMABS(D177)</f>
        <v>0.13666610481827945</v>
      </c>
      <c r="F177">
        <f t="shared" si="2"/>
        <v>-17.286783668509145</v>
      </c>
      <c r="G177">
        <f>IMARGUMENT(D177)/PI()*180</f>
        <v>93.91824886406738</v>
      </c>
      <c r="H177">
        <f>E177*Data!$B$10</f>
        <v>0.13666610481827945</v>
      </c>
    </row>
    <row r="178" spans="1:8" ht="12.75">
      <c r="A178">
        <v>155</v>
      </c>
      <c r="B178" s="3">
        <f>IF(10*Data!$B$15&lt;Data!$B$16,(A178-100)*(Data!$B$16-10*Data!$B$15)/60+10*Data!$B$15,(A178-100)*(10*Data!$B$16-10*Data!$B$15)/100)+10*Data!$B$15</f>
        <v>11538.733374162413</v>
      </c>
      <c r="C178" s="2">
        <f>B178/Data!$B$16</f>
        <v>14.5</v>
      </c>
      <c r="D178" t="str">
        <f>IMDIV(COMPLEX(-Data!$B$8/Data!$B$6*Data!$B$10,0,"j"),COMPLEX(1,2*PI()*B178*Data!$B$14,"j"))</f>
        <v>-9,46745562130178E-003+0,137278106508876j</v>
      </c>
      <c r="E178">
        <f>IMABS(D178)</f>
        <v>0.13760418323075654</v>
      </c>
      <c r="F178">
        <f t="shared" si="2"/>
        <v>-17.227367262937662</v>
      </c>
      <c r="G178">
        <f>IMARGUMENT(D178)/PI()*180</f>
        <v>93.94518622903756</v>
      </c>
      <c r="H178">
        <f>E178*Data!$B$10</f>
        <v>0.13760418323075654</v>
      </c>
    </row>
    <row r="179" spans="1:8" ht="12.75">
      <c r="A179">
        <v>156</v>
      </c>
      <c r="B179" s="3">
        <f>IF(10*Data!$B$15&lt;Data!$B$16,(A179-100)*(Data!$B$16-10*Data!$B$15)/60+10*Data!$B$15,(A179-100)*(10*Data!$B$16-10*Data!$B$15)/100)+10*Data!$B$15</f>
        <v>11459.155902616465</v>
      </c>
      <c r="C179" s="2">
        <f>B179/Data!$B$16</f>
        <v>14.4</v>
      </c>
      <c r="D179" t="str">
        <f>IMDIV(COMPLEX(-Data!$B$8/Data!$B$6*Data!$B$10,0,"j"),COMPLEX(1,2*PI()*B179*Data!$B$14,"j"))</f>
        <v>-9,59877135726627E-003+0,138222307544634j</v>
      </c>
      <c r="E179">
        <f>IMABS(D179)</f>
        <v>0.13855519735662195</v>
      </c>
      <c r="F179">
        <f t="shared" si="2"/>
        <v>-17.16754357432699</v>
      </c>
      <c r="G179">
        <f>IMARGUMENT(D179)/PI()*180</f>
        <v>93.97249594075066</v>
      </c>
      <c r="H179">
        <f>E179*Data!$B$10</f>
        <v>0.13855519735662195</v>
      </c>
    </row>
    <row r="180" spans="1:8" ht="12.75">
      <c r="A180">
        <v>157</v>
      </c>
      <c r="B180" s="3">
        <f>IF(10*Data!$B$15&lt;Data!$B$16,(A180-100)*(Data!$B$16-10*Data!$B$15)/60+10*Data!$B$15,(A180-100)*(10*Data!$B$16-10*Data!$B$15)/100)+10*Data!$B$15</f>
        <v>11379.578431070517</v>
      </c>
      <c r="C180" s="2">
        <f>B180/Data!$B$16</f>
        <v>14.299999999999999</v>
      </c>
      <c r="D180" t="str">
        <f>IMDIV(COMPLEX(-Data!$B$8/Data!$B$6*Data!$B$10,0,"j"),COMPLEX(1,2*PI()*B180*Data!$B$14,"j"))</f>
        <v>-9,73283371453599E-003+0,139179522117865j</v>
      </c>
      <c r="E180">
        <f>IMABS(D180)</f>
        <v>0.13951941595732142</v>
      </c>
      <c r="F180">
        <f t="shared" si="2"/>
        <v>-17.107307008184776</v>
      </c>
      <c r="G180">
        <f>IMARGUMENT(D180)/PI()*180</f>
        <v>94.00018576051309</v>
      </c>
      <c r="H180">
        <f>E180*Data!$B$10</f>
        <v>0.13951941595732142</v>
      </c>
    </row>
    <row r="181" spans="1:8" ht="12.75">
      <c r="A181">
        <v>158</v>
      </c>
      <c r="B181" s="3">
        <f>IF(10*Data!$B$15&lt;Data!$B$16,(A181-100)*(Data!$B$16-10*Data!$B$15)/60+10*Data!$B$15,(A181-100)*(10*Data!$B$16-10*Data!$B$15)/100)+10*Data!$B$15</f>
        <v>11300.00095952457</v>
      </c>
      <c r="C181" s="2">
        <f>B181/Data!$B$16</f>
        <v>14.200000000000001</v>
      </c>
      <c r="D181" t="str">
        <f>IMDIV(COMPLEX(-Data!$B$8/Data!$B$6*Data!$B$10,0,"j"),COMPLEX(1,2*PI()*B181*Data!$B$14,"j"))</f>
        <v>-9,86971969996052E-003+0,140150019739439j</v>
      </c>
      <c r="E181">
        <f>IMABS(D181)</f>
        <v>0.14049711527259529</v>
      </c>
      <c r="F181">
        <f t="shared" si="2"/>
        <v>-17.046651854545317</v>
      </c>
      <c r="G181">
        <f>IMARGUMENT(D181)/PI()*180</f>
        <v>94.02826366648516</v>
      </c>
      <c r="H181">
        <f>E181*Data!$B$10</f>
        <v>0.14049711527259529</v>
      </c>
    </row>
    <row r="182" spans="1:8" ht="12.75">
      <c r="A182">
        <v>159</v>
      </c>
      <c r="B182" s="3">
        <f>IF(10*Data!$B$15&lt;Data!$B$16,(A182-100)*(Data!$B$16-10*Data!$B$15)/60+10*Data!$B$15,(A182-100)*(10*Data!$B$16-10*Data!$B$15)/100)+10*Data!$B$15</f>
        <v>11220.423487978622</v>
      </c>
      <c r="C182" s="2">
        <f>B182/Data!$B$16</f>
        <v>14.1</v>
      </c>
      <c r="D182" t="str">
        <f>IMDIV(COMPLEX(-Data!$B$8/Data!$B$6*Data!$B$10,0,"j"),COMPLEX(1,2*PI()*B182*Data!$B$14,"j"))</f>
        <v>-1,00095090335819E-002+0,141134077373505j</v>
      </c>
      <c r="E182">
        <f>IMABS(D182)</f>
        <v>0.14148857928173517</v>
      </c>
      <c r="F182">
        <f t="shared" si="2"/>
        <v>-16.985572284786183</v>
      </c>
      <c r="G182">
        <f>IMARGUMENT(D182)/PI()*180</f>
        <v>94.05673786129488</v>
      </c>
      <c r="H182">
        <f>E182*Data!$B$10</f>
        <v>0.14148857928173517</v>
      </c>
    </row>
    <row r="183" spans="1:8" ht="12.75">
      <c r="A183">
        <v>160</v>
      </c>
      <c r="B183" s="3">
        <f>IF(10*Data!$B$15&lt;Data!$B$16,(A183-100)*(Data!$B$16-10*Data!$B$15)/60+10*Data!$B$15,(A183-100)*(10*Data!$B$16-10*Data!$B$15)/100)+10*Data!$B$15</f>
        <v>11140.846016432675</v>
      </c>
      <c r="C183" s="2">
        <f>B183/Data!$B$16</f>
        <v>14.000000000000002</v>
      </c>
      <c r="D183" t="str">
        <f>IMDIV(COMPLEX(-Data!$B$8/Data!$B$6*Data!$B$10,0,"j"),COMPLEX(1,2*PI()*B183*Data!$B$14,"j"))</f>
        <v>-1,01522842639594E-002+0,142131979695431j</v>
      </c>
      <c r="E183">
        <f>IMABS(D183)</f>
        <v>0.14249409997581883</v>
      </c>
      <c r="F183">
        <f t="shared" si="2"/>
        <v>-16.92406234833633</v>
      </c>
      <c r="G183">
        <f>IMARGUMENT(D183)/PI()*180</f>
        <v>94.0856167799749</v>
      </c>
      <c r="H183">
        <f>E183*Data!$B$10</f>
        <v>0.14249409997581883</v>
      </c>
    </row>
    <row r="184" spans="1:8" ht="12.75">
      <c r="A184">
        <v>161</v>
      </c>
      <c r="B184" s="3">
        <f>IF(10*Data!$B$15&lt;Data!$B$16,(A185-160)*9*Data!$B$16/40+Data!$B$16,(A184-100)*(10*Data!$B$16-10*Data!$B$15)/100)+10*Data!$B$15</f>
        <v>11061.268544886727</v>
      </c>
      <c r="C184" s="2">
        <f>B184/Data!$B$16</f>
        <v>13.9</v>
      </c>
      <c r="D184" t="str">
        <f>IMDIV(COMPLEX(-Data!$B$8/Data!$B$6*Data!$B$10,0,"j"),COMPLEX(1,2*PI()*B184*Data!$B$14,"j"))</f>
        <v>-1,02981308892436E-002+0,143144019360486j</v>
      </c>
      <c r="E184">
        <f>IMABS(D184)</f>
        <v>0.14351397764150775</v>
      </c>
      <c r="F184">
        <f t="shared" si="2"/>
        <v>-16.862115969268594</v>
      </c>
      <c r="G184">
        <f>IMARGUMENT(D184)/PI()*180</f>
        <v>94.11490909823726</v>
      </c>
      <c r="H184">
        <f>E184*Data!$B$10</f>
        <v>0.14351397764150775</v>
      </c>
    </row>
    <row r="185" spans="1:8" ht="12.75">
      <c r="A185">
        <v>162</v>
      </c>
      <c r="B185" s="3">
        <f>IF(10*Data!$B$15&lt;Data!$B$16,(A186-160)*9*Data!$B$16/40+Data!$B$16,(A185-100)*(10*Data!$B$16-10*Data!$B$15)/100)+10*Data!$B$15</f>
        <v>10981.691073340779</v>
      </c>
      <c r="C185" s="2">
        <f>B185/Data!$B$16</f>
        <v>13.799999999999999</v>
      </c>
      <c r="D185" t="str">
        <f>IMDIV(COMPLEX(-Data!$B$8/Data!$B$6*Data!$B$10,0,"j"),COMPLEX(1,2*PI()*B185*Data!$B$14,"j"))</f>
        <v>-1,04471374843293E-002+0,144170497283744j</v>
      </c>
      <c r="E185">
        <f>IMABS(D185)</f>
        <v>0.1445485211569406</v>
      </c>
      <c r="F185">
        <f t="shared" si="2"/>
        <v>-16.799726942774203</v>
      </c>
      <c r="G185">
        <f>IMARGUMENT(D185)/PI()*180</f>
        <v>94.14462374110431</v>
      </c>
      <c r="H185">
        <f>E185*Data!$B$10</f>
        <v>0.1445485211569406</v>
      </c>
    </row>
    <row r="186" spans="1:8" ht="12.75">
      <c r="A186">
        <v>163</v>
      </c>
      <c r="B186" s="3">
        <f>IF(10*Data!$B$15&lt;Data!$B$16,(A187-160)*9*Data!$B$16/40+Data!$B$16,(A186-100)*(10*Data!$B$16-10*Data!$B$15)/100)+10*Data!$B$15</f>
        <v>10902.11360179483</v>
      </c>
      <c r="C186" s="2">
        <f>B186/Data!$B$16</f>
        <v>13.7</v>
      </c>
      <c r="D186" t="str">
        <f>IMDIV(COMPLEX(-Data!$B$8/Data!$B$6*Data!$B$10,0,"j"),COMPLEX(1,2*PI()*B186*Data!$B$14,"j"))</f>
        <v>-1,05993958344374E-002+0,145211722931793j</v>
      </c>
      <c r="E186">
        <f>IMABS(D186)</f>
        <v>0.14559804830036321</v>
      </c>
      <c r="F186">
        <f t="shared" si="2"/>
        <v>-16.73688893151232</v>
      </c>
      <c r="G186">
        <f>IMARGUMENT(D186)/PI()*180</f>
        <v>94.17476989191243</v>
      </c>
      <c r="H186">
        <f>E186*Data!$B$10</f>
        <v>0.14559804830036321</v>
      </c>
    </row>
    <row r="187" spans="1:8" ht="12.75">
      <c r="A187">
        <v>164</v>
      </c>
      <c r="B187" s="3">
        <f>IF(10*Data!$B$15&lt;Data!$B$16,(A188-160)*9*Data!$B$16/40+Data!$B$16,(A187-100)*(10*Data!$B$16-10*Data!$B$15)/100)+10*Data!$B$15</f>
        <v>10822.536130248884</v>
      </c>
      <c r="C187" s="2">
        <f>B187/Data!$B$16</f>
        <v>13.6</v>
      </c>
      <c r="D187" t="str">
        <f>IMDIV(COMPLEX(-Data!$B$8/Data!$B$6*Data!$B$10,0,"j"),COMPLEX(1,2*PI()*B187*Data!$B$14,"j"))</f>
        <v>-1,07550010755001E-002+0,146268014626801j</v>
      </c>
      <c r="E187">
        <f>IMABS(D187)</f>
        <v>0.14666288607210784</v>
      </c>
      <c r="F187">
        <f t="shared" si="2"/>
        <v>-16.673595461830896</v>
      </c>
      <c r="G187">
        <f>IMARGUMENT(D187)/PI()*180</f>
        <v>94.2053570017086</v>
      </c>
      <c r="H187">
        <f>E187*Data!$B$10</f>
        <v>0.14666288607210784</v>
      </c>
    </row>
    <row r="188" spans="1:8" ht="12.75">
      <c r="A188">
        <v>165</v>
      </c>
      <c r="B188" s="3">
        <f>IF(10*Data!$B$15&lt;Data!$B$16,(A189-160)*9*Data!$B$16/40+Data!$B$16,(A188-100)*(10*Data!$B$16-10*Data!$B$15)/100)+10*Data!$B$15</f>
        <v>10742.958658702937</v>
      </c>
      <c r="C188" s="2">
        <f>B188/Data!$B$16</f>
        <v>13.500000000000002</v>
      </c>
      <c r="D188" t="str">
        <f>IMDIV(COMPLEX(-Data!$B$8/Data!$B$6*Data!$B$10,0,"j"),COMPLEX(1,2*PI()*B188*Data!$B$14,"j"))</f>
        <v>-1,09140518417462E-002+0,147339699863574j</v>
      </c>
      <c r="E188">
        <f>IMABS(D188)</f>
        <v>0.1477433710306232</v>
      </c>
      <c r="F188">
        <f t="shared" si="2"/>
        <v>-16.609839919852053</v>
      </c>
      <c r="G188">
        <f>IMARGUMENT(D188)/PI()*180</f>
        <v>94.23639479905884</v>
      </c>
      <c r="H188">
        <f>E188*Data!$B$10</f>
        <v>0.1477433710306232</v>
      </c>
    </row>
    <row r="189" spans="1:8" ht="12.75">
      <c r="A189">
        <v>166</v>
      </c>
      <c r="B189" s="3">
        <f>IF(10*Data!$B$15&lt;Data!$B$16,(A190-160)*9*Data!$B$16/40+Data!$B$16,(A189-100)*(10*Data!$B$16-10*Data!$B$15)/100)+10*Data!$B$15</f>
        <v>10663.381187156989</v>
      </c>
      <c r="C189" s="2">
        <f>B189/Data!$B$16</f>
        <v>13.4</v>
      </c>
      <c r="D189" t="str">
        <f>IMDIV(COMPLEX(-Data!$B$8/Data!$B$6*Data!$B$10,0,"j"),COMPLEX(1,2*PI()*B189*Data!$B$14,"j"))</f>
        <v>-1,10766504209127E-002+0,14842711564023j</v>
      </c>
      <c r="E189">
        <f>IMABS(D189)</f>
        <v>0.14883984964325014</v>
      </c>
      <c r="F189">
        <f t="shared" si="2"/>
        <v>-16.545615547417455</v>
      </c>
      <c r="G189">
        <f>IMARGUMENT(D189)/PI()*180</f>
        <v>94.26789330029081</v>
      </c>
      <c r="H189">
        <f>E189*Data!$B$10</f>
        <v>0.14883984964325014</v>
      </c>
    </row>
    <row r="190" spans="1:8" ht="12.75">
      <c r="A190">
        <v>167</v>
      </c>
      <c r="B190" s="3">
        <f>IF(10*Data!$B$15&lt;Data!$B$16,(A191-160)*9*Data!$B$16/40+Data!$B$16,(A190-100)*(10*Data!$B$16-10*Data!$B$15)/100)+10*Data!$B$15</f>
        <v>10583.80371561104</v>
      </c>
      <c r="C190" s="2">
        <f>B190/Data!$B$16</f>
        <v>13.299999999999999</v>
      </c>
      <c r="D190" t="str">
        <f>IMDIV(COMPLEX(-Data!$B$8/Data!$B$6*Data!$B$10,0,"j"),COMPLEX(1,2*PI()*B190*Data!$B$14,"j"))</f>
        <v>-1,12429029175333E-002+0,149530608803193j</v>
      </c>
      <c r="E190">
        <f>IMABS(D190)</f>
        <v>0.1499526786525223</v>
      </c>
      <c r="F190">
        <f t="shared" si="2"/>
        <v>-16.480915437886495</v>
      </c>
      <c r="G190">
        <f>IMARGUMENT(D190)/PI()*180</f>
        <v>94.29986282019206</v>
      </c>
      <c r="H190">
        <f>E190*Data!$B$10</f>
        <v>0.1499526786525223</v>
      </c>
    </row>
    <row r="191" spans="1:8" ht="12.75">
      <c r="A191">
        <v>168</v>
      </c>
      <c r="B191" s="3">
        <f>IF(10*Data!$B$15&lt;Data!$B$16,(A192-160)*9*Data!$B$16/40+Data!$B$16,(A191-100)*(10*Data!$B$16-10*Data!$B$15)/100)+10*Data!$B$15</f>
        <v>10504.226244065092</v>
      </c>
      <c r="C191" s="2">
        <f>B191/Data!$B$16</f>
        <v>13.2</v>
      </c>
      <c r="D191" t="str">
        <f>IMDIV(COMPLEX(-Data!$B$8/Data!$B$6*Data!$B$10,0,"j"),COMPLEX(1,2*PI()*B191*Data!$B$14,"j"))</f>
        <v>-1,14129194247889E-002+0,150650536407213j</v>
      </c>
      <c r="E191">
        <f>IMABS(D191)</f>
        <v>0.15108222545878033</v>
      </c>
      <c r="F191">
        <f t="shared" si="2"/>
        <v>-16.415732531781753</v>
      </c>
      <c r="G191">
        <f>IMARGUMENT(D191)/PI()*180</f>
        <v>94.33231398318853</v>
      </c>
      <c r="H191">
        <f>E191*Data!$B$10</f>
        <v>0.15108222545878033</v>
      </c>
    </row>
    <row r="192" spans="1:8" ht="12.75">
      <c r="A192">
        <v>169</v>
      </c>
      <c r="B192" s="3">
        <f>IF(10*Data!$B$15&lt;Data!$B$16,(A193-160)*9*Data!$B$16/40+Data!$B$16,(A192-100)*(10*Data!$B$16-10*Data!$B$15)/100)+10*Data!$B$15</f>
        <v>10424.648772519145</v>
      </c>
      <c r="C192" s="2">
        <f>B192/Data!$B$16</f>
        <v>13.1</v>
      </c>
      <c r="D192" t="str">
        <f>IMDIV(COMPLEX(-Data!$B$8/Data!$B$6*Data!$B$10,0,"j"),COMPLEX(1,2*PI()*B192*Data!$B$14,"j"))</f>
        <v>-1,15868142054342E-002+0,151787266091188j</v>
      </c>
      <c r="E192">
        <f>IMABS(D192)</f>
        <v>0.15222886851996362</v>
      </c>
      <c r="F192">
        <f t="shared" si="2"/>
        <v>-16.350059612274425</v>
      </c>
      <c r="G192">
        <f>IMARGUMENT(D192)/PI()*180</f>
        <v>94.36525773502794</v>
      </c>
      <c r="H192">
        <f>E192*Data!$B$10</f>
        <v>0.15222886851996362</v>
      </c>
    </row>
    <row r="193" spans="1:8" ht="12.75">
      <c r="A193">
        <v>170</v>
      </c>
      <c r="B193" s="3">
        <f>IF(10*Data!$B$15&lt;Data!$B$16,(A194-160)*9*Data!$B$16/40+Data!$B$16,(A193-100)*(10*Data!$B$16-10*Data!$B$15)/100)+10*Data!$B$15</f>
        <v>10345.071300973199</v>
      </c>
      <c r="C193" s="2">
        <f>B193/Data!$B$16</f>
        <v>13.000000000000002</v>
      </c>
      <c r="D193" t="str">
        <f>IMDIV(COMPLEX(-Data!$B$8/Data!$B$6*Data!$B$10,0,"j"),COMPLEX(1,2*PI()*B193*Data!$B$14,"j"))</f>
        <v>-1,17647058823529E-002+0,152941176470588j</v>
      </c>
      <c r="E193">
        <f>IMABS(D193)</f>
        <v>0.15339299776947385</v>
      </c>
      <c r="F193">
        <f t="shared" si="2"/>
        <v>-16.28388930050313</v>
      </c>
      <c r="G193">
        <f>IMARGUMENT(D193)/PI()*180</f>
        <v>94.39870535499553</v>
      </c>
      <c r="H193">
        <f>E193*Data!$B$10</f>
        <v>0.15339299776947385</v>
      </c>
    </row>
    <row r="194" spans="1:8" ht="12.75">
      <c r="A194">
        <v>171</v>
      </c>
      <c r="B194" s="3">
        <f>IF(10*Data!$B$15&lt;Data!$B$16,(A195-160)*9*Data!$B$16/40+Data!$B$16,(A194-100)*(10*Data!$B$16-10*Data!$B$15)/100)+10*Data!$B$15</f>
        <v>10265.49382942725</v>
      </c>
      <c r="C194" s="2">
        <f>B194/Data!$B$16</f>
        <v>12.9</v>
      </c>
      <c r="D194" t="str">
        <f>IMDIV(COMPLEX(-Data!$B$8/Data!$B$6*Data!$B$10,0,"j"),COMPLEX(1,2*PI()*B194*Data!$B$14,"j"))</f>
        <v>-1,19467176393286E-002+0,154112657547339j</v>
      </c>
      <c r="E194">
        <f>IMABS(D194)</f>
        <v>0.15457501505307134</v>
      </c>
      <c r="F194">
        <f t="shared" si="2"/>
        <v>-16.217214050718503</v>
      </c>
      <c r="G194">
        <f>IMARGUMENT(D194)/PI()*180</f>
        <v>94.43266846868985</v>
      </c>
      <c r="H194">
        <f>E194*Data!$B$10</f>
        <v>0.15457501505307134</v>
      </c>
    </row>
    <row r="195" spans="1:8" ht="12.75">
      <c r="A195">
        <v>172</v>
      </c>
      <c r="B195" s="3">
        <f>IF(10*Data!$B$15&lt;Data!$B$16,(A196-160)*9*Data!$B$16/40+Data!$B$16,(A195-100)*(10*Data!$B$16-10*Data!$B$15)/100)+10*Data!$B$15</f>
        <v>10185.916357881302</v>
      </c>
      <c r="C195" s="2">
        <f>B195/Data!$B$16</f>
        <v>12.8</v>
      </c>
      <c r="D195" t="str">
        <f>IMDIV(COMPLEX(-Data!$B$8/Data!$B$6*Data!$B$10,0,"j"),COMPLEX(1,2*PI()*B195*Data!$B$14,"j"))</f>
        <v>-1,2132977432662E-002+0,155302111138073j</v>
      </c>
      <c r="E195">
        <f>IMABS(D195)</f>
        <v>0.15577533458581902</v>
      </c>
      <c r="F195">
        <f t="shared" si="2"/>
        <v>-16.1500261452459</v>
      </c>
      <c r="G195">
        <f>IMARGUMENT(D195)/PI()*180</f>
        <v>94.46715906138928</v>
      </c>
      <c r="H195">
        <f>E195*Data!$B$10</f>
        <v>0.15577533458581902</v>
      </c>
    </row>
    <row r="196" spans="1:8" ht="12.75">
      <c r="A196">
        <v>173</v>
      </c>
      <c r="B196" s="3">
        <f>IF(10*Data!$B$15&lt;Data!$B$16,(A197-160)*9*Data!$B$16/40+Data!$B$16,(A196-100)*(10*Data!$B$16-10*Data!$B$15)/100)+10*Data!$B$15</f>
        <v>10106.338886335354</v>
      </c>
      <c r="C196" s="2">
        <f>B196/Data!$B$16</f>
        <v>12.7</v>
      </c>
      <c r="D196" t="str">
        <f>IMDIV(COMPLEX(-Data!$B$8/Data!$B$6*Data!$B$10,0,"j"),COMPLEX(1,2*PI()*B196*Data!$B$14,"j"))</f>
        <v>-1,23236182143077E-002+0,156509951321708j</v>
      </c>
      <c r="E196">
        <f>IMABS(D196)</f>
        <v>0.15699438343015787</v>
      </c>
      <c r="F196">
        <f t="shared" si="2"/>
        <v>-16.082317689257604</v>
      </c>
      <c r="G196">
        <f>IMARGUMENT(D196)/PI()*180</f>
        <v>94.50218949204097</v>
      </c>
      <c r="H196">
        <f>E196*Data!$B$10</f>
        <v>0.15699438343015787</v>
      </c>
    </row>
    <row r="197" spans="1:8" ht="12.75">
      <c r="A197">
        <v>174</v>
      </c>
      <c r="B197" s="3">
        <f>IF(10*Data!$B$15&lt;Data!$B$16,(A198-160)*9*Data!$B$16/40+Data!$B$16,(A197-100)*(10*Data!$B$16-10*Data!$B$15)/100)+10*Data!$B$15</f>
        <v>10026.761414789407</v>
      </c>
      <c r="C197" s="2">
        <f>B197/Data!$B$16</f>
        <v>12.600000000000001</v>
      </c>
      <c r="D197" t="str">
        <f>IMDIV(COMPLEX(-Data!$B$8/Data!$B$6*Data!$B$10,0,"j"),COMPLEX(1,2*PI()*B197*Data!$B$14,"j"))</f>
        <v>-1,25187781672509E-002+0,157736604907361j</v>
      </c>
      <c r="E197">
        <f>IMABS(D197)</f>
        <v>0.15823260199624392</v>
      </c>
      <c r="F197">
        <f t="shared" si="2"/>
        <v>-16.01408060534684</v>
      </c>
      <c r="G197">
        <f>IMARGUMENT(D197)/PI()*180</f>
        <v>94.53777250790667</v>
      </c>
      <c r="H197">
        <f>E197*Data!$B$10</f>
        <v>0.15823260199624392</v>
      </c>
    </row>
    <row r="198" spans="1:8" ht="12.75">
      <c r="A198">
        <v>175</v>
      </c>
      <c r="B198" s="3">
        <f>IF(10*Data!$B$15&lt;Data!$B$16,(A199-160)*9*Data!$B$16/40+Data!$B$16,(A198-100)*(10*Data!$B$16-10*Data!$B$15)/100)+10*Data!$B$15</f>
        <v>9947.18394324346</v>
      </c>
      <c r="C198" s="2">
        <f>B198/Data!$B$16</f>
        <v>12.500000000000002</v>
      </c>
      <c r="D198" t="str">
        <f>IMDIV(COMPLEX(-Data!$B$8/Data!$B$6*Data!$B$10,0,"j"),COMPLEX(1,2*PI()*B198*Data!$B$14,"j"))</f>
        <v>-1,27186009538951E-002+0,158982511923688j</v>
      </c>
      <c r="E198">
        <f>IMABS(D198)</f>
        <v>0.15949044456577963</v>
      </c>
      <c r="F198">
        <f t="shared" si="2"/>
        <v>-15.94530662789346</v>
      </c>
      <c r="G198">
        <f>IMARGUMENT(D198)/PI()*180</f>
        <v>94.57392125990089</v>
      </c>
      <c r="H198">
        <f>E198*Data!$B$10</f>
        <v>0.15949044456577963</v>
      </c>
    </row>
    <row r="199" spans="1:8" ht="12.75">
      <c r="A199">
        <v>176</v>
      </c>
      <c r="B199" s="3">
        <f>IF(10*Data!$B$15&lt;Data!$B$16,(A200-160)*9*Data!$B$16/40+Data!$B$16,(A199-100)*(10*Data!$B$16-10*Data!$B$15)/100)+10*Data!$B$15</f>
        <v>9867.606471697512</v>
      </c>
      <c r="C199" s="2">
        <f>B199/Data!$B$16</f>
        <v>12.4</v>
      </c>
      <c r="D199" t="str">
        <f>IMDIV(COMPLEX(-Data!$B$8/Data!$B$6*Data!$B$10,0,"j"),COMPLEX(1,2*PI()*B199*Data!$B$14,"j"))</f>
        <v>-1,2923235978289E-002+0,160248126130783j</v>
      </c>
      <c r="E199">
        <f>IMABS(D199)</f>
        <v>0.16076837984061998</v>
      </c>
      <c r="F199">
        <f t="shared" si="2"/>
        <v>-15.87598729721246</v>
      </c>
      <c r="G199">
        <f>IMARGUMENT(D199)/PI()*180</f>
        <v>94.61064931866062</v>
      </c>
      <c r="H199">
        <f>E199*Data!$B$10</f>
        <v>0.16076837984061998</v>
      </c>
    </row>
    <row r="200" spans="1:8" ht="12.75">
      <c r="A200">
        <v>177</v>
      </c>
      <c r="B200" s="3">
        <f>IF(10*Data!$B$15&lt;Data!$B$16,(A201-160)*9*Data!$B$16/40+Data!$B$16,(A200-100)*(10*Data!$B$16-10*Data!$B$15)/100)+10*Data!$B$15</f>
        <v>9788.029000151564</v>
      </c>
      <c r="C200" s="2">
        <f>B200/Data!$B$16</f>
        <v>12.3</v>
      </c>
      <c r="D200" t="str">
        <f>IMDIV(COMPLEX(-Data!$B$8/Data!$B$6*Data!$B$10,0,"j"),COMPLEX(1,2*PI()*B200*Data!$B$14,"j"))</f>
        <v>-1,3132838663077E-002+0,161533915555847j</v>
      </c>
      <c r="E200">
        <f>IMABS(D200)</f>
        <v>0.16206689151752718</v>
      </c>
      <c r="F200">
        <f t="shared" si="2"/>
        <v>-15.806113953475183</v>
      </c>
      <c r="G200">
        <f>IMARGUMENT(D200)/PI()*180</f>
        <v>94.64797069138704</v>
      </c>
      <c r="H200">
        <f>E200*Data!$B$10</f>
        <v>0.16206689151752718</v>
      </c>
    </row>
    <row r="201" spans="1:8" ht="12.75">
      <c r="A201">
        <v>178</v>
      </c>
      <c r="B201" s="3">
        <f>IF(10*Data!$B$15&lt;Data!$B$16,(A202-160)*9*Data!$B$16/40+Data!$B$16,(A201-100)*(10*Data!$B$16-10*Data!$B$15)/100)+10*Data!$B$15</f>
        <v>9708.451528605616</v>
      </c>
      <c r="C201" s="2">
        <f>B201/Data!$B$16</f>
        <v>12.2</v>
      </c>
      <c r="D201" t="str">
        <f>IMDIV(COMPLEX(-Data!$B$8/Data!$B$6*Data!$B$10,0,"j"),COMPLEX(1,2*PI()*B201*Data!$B$14,"j"))</f>
        <v>-1,33475707421249E-002+0,162840363053924j</v>
      </c>
      <c r="E201">
        <f>IMABS(D201)</f>
        <v>0.16338647889054284</v>
      </c>
      <c r="F201">
        <f t="shared" si="2"/>
        <v>-15.735677730392197</v>
      </c>
      <c r="G201">
        <f>IMARGUMENT(D201)/PI()*180</f>
        <v>94.68589983950268</v>
      </c>
      <c r="H201">
        <f>E201*Data!$B$10</f>
        <v>0.16338647889054284</v>
      </c>
    </row>
    <row r="202" spans="1:8" ht="12.75">
      <c r="A202">
        <v>179</v>
      </c>
      <c r="B202" s="3">
        <f>IF(10*Data!$B$15&lt;Data!$B$16,(A203-160)*9*Data!$B$16/40+Data!$B$16,(A202-100)*(10*Data!$B$16-10*Data!$B$15)/100)+10*Data!$B$15</f>
        <v>9628.874057059667</v>
      </c>
      <c r="C202" s="2">
        <f>B202/Data!$B$16</f>
        <v>12.099999999999998</v>
      </c>
      <c r="D202" t="str">
        <f>IMDIV(COMPLEX(-Data!$B$8/Data!$B$6*Data!$B$10,0,"j"),COMPLEX(1,2*PI()*B202*Data!$B$14,"j"))</f>
        <v>-1,35676005698392E-002+0,164167966895055j</v>
      </c>
      <c r="E202">
        <f>IMABS(D202)</f>
        <v>0.16472765748252044</v>
      </c>
      <c r="F202">
        <f t="shared" si="2"/>
        <v>-15.664669548647247</v>
      </c>
      <c r="G202">
        <f>IMARGUMENT(D202)/PI()*180</f>
        <v>94.72445169717088</v>
      </c>
      <c r="H202">
        <f>E202*Data!$B$10</f>
        <v>0.16472765748252044</v>
      </c>
    </row>
    <row r="203" spans="1:8" ht="12.75">
      <c r="A203">
        <v>180</v>
      </c>
      <c r="B203" s="3">
        <f>IF(10*Data!$B$15&lt;Data!$B$16,(A204-160)*9*Data!$B$16/40+Data!$B$16,(A203-100)*(10*Data!$B$16-10*Data!$B$15)/100)+10*Data!$B$15</f>
        <v>9549.29658551372</v>
      </c>
      <c r="C203" s="2">
        <f>B203/Data!$B$16</f>
        <v>12</v>
      </c>
      <c r="D203" t="str">
        <f>IMDIV(COMPLEX(-Data!$B$8/Data!$B$6*Data!$B$10,0,"j"),COMPLEX(1,2*PI()*B203*Data!$B$14,"j"))</f>
        <v>-1,37931034482759E-002+0,16551724137931j</v>
      </c>
      <c r="E203">
        <f>IMABS(D203)</f>
        <v>0.16609095970747959</v>
      </c>
      <c r="F203">
        <f t="shared" si="2"/>
        <v>-15.593080109070144</v>
      </c>
      <c r="G203">
        <f>IMARGUMENT(D203)/PI()*180</f>
        <v>94.7636416907262</v>
      </c>
      <c r="H203">
        <f>E203*Data!$B$10</f>
        <v>0.16609095970747959</v>
      </c>
    </row>
    <row r="204" spans="1:8" ht="12.75">
      <c r="A204">
        <v>181</v>
      </c>
      <c r="B204" s="3">
        <f>IF(10*Data!$B$15&lt;Data!$B$16,(A205-160)*9*Data!$B$16/40+Data!$B$16,(A204-100)*(10*Data!$B$16-10*Data!$B$15)/100)+10*Data!$B$15</f>
        <v>9469.719113967774</v>
      </c>
      <c r="C204" s="2">
        <f>B204/Data!$B$16</f>
        <v>11.900000000000002</v>
      </c>
      <c r="D204" t="str">
        <f>IMDIV(COMPLEX(-Data!$B$8/Data!$B$6*Data!$B$10,0,"j"),COMPLEX(1,2*PI()*B204*Data!$B$14,"j"))</f>
        <v>-1,40242619732137E-002+0,166888717481243j</v>
      </c>
      <c r="E204">
        <f>IMABS(D204)</f>
        <v>0.16747693556555027</v>
      </c>
      <c r="F204">
        <f t="shared" si="2"/>
        <v>-15.52089988553583</v>
      </c>
      <c r="G204">
        <f>IMARGUMENT(D204)/PI()*180</f>
        <v>94.80348575906908</v>
      </c>
      <c r="H204">
        <f>E204*Data!$B$10</f>
        <v>0.16747693556555027</v>
      </c>
    </row>
    <row r="205" spans="1:8" ht="12.75">
      <c r="A205">
        <v>182</v>
      </c>
      <c r="B205" s="3">
        <f>IF(10*Data!$B$15&lt;Data!$B$16,(A206-160)*9*Data!$B$16/40+Data!$B$16,(A205-100)*(10*Data!$B$16-10*Data!$B$15)/100)+10*Data!$B$15</f>
        <v>9390.141642421826</v>
      </c>
      <c r="C205" s="2">
        <f>B205/Data!$B$16</f>
        <v>11.8</v>
      </c>
      <c r="D205" t="str">
        <f>IMDIV(COMPLEX(-Data!$B$8/Data!$B$6*Data!$B$10,0,"j"),COMPLEX(1,2*PI()*B205*Data!$B$14,"j"))</f>
        <v>-1,42612664004564E-002+0,168282943525385j</v>
      </c>
      <c r="E205">
        <f>IMABS(D205)</f>
        <v>0.16888615337236118</v>
      </c>
      <c r="F205">
        <f t="shared" si="2"/>
        <v>-15.448119117577763</v>
      </c>
      <c r="G205">
        <f>IMARGUMENT(D205)/PI()*180</f>
        <v>94.84400037508068</v>
      </c>
      <c r="H205">
        <f>E205*Data!$B$10</f>
        <v>0.16888615337236118</v>
      </c>
    </row>
    <row r="206" spans="1:8" ht="12.75">
      <c r="A206">
        <v>183</v>
      </c>
      <c r="B206" s="3">
        <f>IF(10*Data!$B$15&lt;Data!$B$16,(A207-160)*9*Data!$B$16/40+Data!$B$16,(A206-100)*(10*Data!$B$16-10*Data!$B$15)/100)+10*Data!$B$15</f>
        <v>9310.564170875878</v>
      </c>
      <c r="C206" s="2">
        <f>B206/Data!$B$16</f>
        <v>11.7</v>
      </c>
      <c r="D206" t="str">
        <f>IMDIV(COMPLEX(-Data!$B$8/Data!$B$6*Data!$B$10,0,"j"),COMPLEX(1,2*PI()*B206*Data!$B$14,"j"))</f>
        <v>-1,45043150337225E-002+0,169700485894554j</v>
      </c>
      <c r="E206">
        <f>IMABS(D206)</f>
        <v>0.170319200524912</v>
      </c>
      <c r="F206">
        <f t="shared" si="2"/>
        <v>-15.374727802699752</v>
      </c>
      <c r="G206">
        <f>IMARGUMENT(D206)/PI()*180</f>
        <v>94.8852025681173</v>
      </c>
      <c r="H206">
        <f>E206*Data!$B$10</f>
        <v>0.170319200524912</v>
      </c>
    </row>
    <row r="207" spans="1:8" ht="12.75">
      <c r="A207">
        <v>184</v>
      </c>
      <c r="B207" s="3">
        <f>IF(10*Data!$B$15&lt;Data!$B$16,(A208-160)*9*Data!$B$16/40+Data!$B$16,(A207-100)*(10*Data!$B$16-10*Data!$B$15)/100)+10*Data!$B$15</f>
        <v>9230.98669932993</v>
      </c>
      <c r="C207" s="2">
        <f>B207/Data!$B$16</f>
        <v>11.6</v>
      </c>
      <c r="D207" t="str">
        <f>IMDIV(COMPLEX(-Data!$B$8/Data!$B$6*Data!$B$10,0,"j"),COMPLEX(1,2*PI()*B207*Data!$B$14,"j"))</f>
        <v>-1,47536146355857E-002+0,171141929772794j</v>
      </c>
      <c r="E207">
        <f>IMABS(D207)</f>
        <v>0.17177668430602364</v>
      </c>
      <c r="F207">
        <f t="shared" si="2"/>
        <v>-15.300715688373803</v>
      </c>
      <c r="G207">
        <f>IMARGUMENT(D207)/PI()*180</f>
        <v>94.92710994764903</v>
      </c>
      <c r="H207">
        <f>E207*Data!$B$10</f>
        <v>0.17177668430602364</v>
      </c>
    </row>
    <row r="208" spans="1:8" ht="12.75">
      <c r="A208">
        <v>185</v>
      </c>
      <c r="B208" s="3">
        <f>IF(10*Data!$B$15&lt;Data!$B$16,(A209-160)*9*Data!$B$16/40+Data!$B$16,(A208-100)*(10*Data!$B$16-10*Data!$B$15)/100)+10*Data!$B$15</f>
        <v>9151.409227783983</v>
      </c>
      <c r="C208" s="2">
        <f>B208/Data!$B$16</f>
        <v>11.5</v>
      </c>
      <c r="D208" t="str">
        <f>IMDIV(COMPLEX(-Data!$B$8/Data!$B$6*Data!$B$10,0,"j"),COMPLEX(1,2*PI()*B208*Data!$B$14,"j"))</f>
        <v>-1,50093808630394E-002+0,172607879924953j</v>
      </c>
      <c r="E208">
        <f>IMABS(D208)</f>
        <v>0.1732592327296839</v>
      </c>
      <c r="F208">
        <f t="shared" si="2"/>
        <v>-15.226072263706477</v>
      </c>
      <c r="G208">
        <f>IMARGUMENT(D208)/PI()*180</f>
        <v>94.96974072811031</v>
      </c>
      <c r="H208">
        <f>E208*Data!$B$10</f>
        <v>0.1732592327296839</v>
      </c>
    </row>
    <row r="209" spans="1:8" ht="12.75">
      <c r="A209">
        <v>186</v>
      </c>
      <c r="B209" s="3">
        <f>IF(10*Data!$B$15&lt;Data!$B$16,(A210-160)*9*Data!$B$16/40+Data!$B$16,(A209-100)*(10*Data!$B$16-10*Data!$B$15)/100)+10*Data!$B$15</f>
        <v>9071.831756238036</v>
      </c>
      <c r="C209" s="2">
        <f>B209/Data!$B$16</f>
        <v>11.400000000000002</v>
      </c>
      <c r="D209" t="str">
        <f>IMDIV(COMPLEX(-Data!$B$8/Data!$B$6*Data!$B$10,0,"j"),COMPLEX(1,2*PI()*B209*Data!$B$14,"j"))</f>
        <v>-1,5271838729383E-002+0,174098961514966j</v>
      </c>
      <c r="E209">
        <f>IMABS(D209)</f>
        <v>0.17476749542968764</v>
      </c>
      <c r="F209">
        <f t="shared" si="2"/>
        <v>-15.150786750759247</v>
      </c>
      <c r="G209">
        <f>IMARGUMENT(D209)/PI()*180</f>
        <v>95.01311375503582</v>
      </c>
      <c r="H209">
        <f>E209*Data!$B$10</f>
        <v>0.17476749542968764</v>
      </c>
    </row>
    <row r="210" spans="1:8" ht="12.75">
      <c r="A210">
        <v>187</v>
      </c>
      <c r="B210" s="3">
        <f>IF(10*Data!$B$15&lt;Data!$B$16,(A211-160)*9*Data!$B$16/40+Data!$B$16,(A210-100)*(10*Data!$B$16-10*Data!$B$15)/100)+10*Data!$B$15</f>
        <v>8992.254284692088</v>
      </c>
      <c r="C210" s="2">
        <f>B210/Data!$B$16</f>
        <v>11.3</v>
      </c>
      <c r="D210" t="str">
        <f>IMDIV(COMPLEX(-Data!$B$8/Data!$B$6*Data!$B$10,0,"j"),COMPLEX(1,2*PI()*B210*Data!$B$14,"j"))</f>
        <v>-1,55412230942575E-002+0,17561582096511j</v>
      </c>
      <c r="E210">
        <f>IMABS(D210)</f>
        <v>0.1763021445942024</v>
      </c>
      <c r="F210">
        <f t="shared" si="2"/>
        <v>-15.07484809550384</v>
      </c>
      <c r="G210">
        <f>IMARGUMENT(D210)/PI()*180</f>
        <v>95.05724853255913</v>
      </c>
      <c r="H210">
        <f>E210*Data!$B$10</f>
        <v>0.1763021445942024</v>
      </c>
    </row>
    <row r="211" spans="1:8" ht="12.75">
      <c r="A211">
        <v>188</v>
      </c>
      <c r="B211" s="3">
        <f>IF(10*Data!$B$15&lt;Data!$B$16,(A212-160)*9*Data!$B$16/40+Data!$B$16,(A211-100)*(10*Data!$B$16-10*Data!$B$15)/100)+10*Data!$B$15</f>
        <v>8912.67681314614</v>
      </c>
      <c r="C211" s="2">
        <f>B211/Data!$B$16</f>
        <v>11.2</v>
      </c>
      <c r="D211" t="str">
        <f>IMDIV(COMPLEX(-Data!$B$8/Data!$B$6*Data!$B$10,0,"j"),COMPLEX(1,2*PI()*B211*Data!$B$14,"j"))</f>
        <v>-1,58177791838026E-002+0,177159126858589j</v>
      </c>
      <c r="E211">
        <f>IMABS(D211)</f>
        <v>0.17786387594901099</v>
      </c>
      <c r="F211">
        <f t="shared" si="2"/>
        <v>-14.998244958395798</v>
      </c>
      <c r="G211">
        <f>IMARGUMENT(D211)/PI()*180</f>
        <v>95.10216525235819</v>
      </c>
      <c r="H211">
        <f>E211*Data!$B$10</f>
        <v>0.17786387594901099</v>
      </c>
    </row>
    <row r="212" spans="1:8" ht="12.75">
      <c r="A212">
        <v>189</v>
      </c>
      <c r="B212" s="3">
        <f>IF(10*Data!$B$15&lt;Data!$B$16,(A213-160)*9*Data!$B$16/40+Data!$B$16,(A212-100)*(10*Data!$B$16-10*Data!$B$15)/100)+10*Data!$B$15</f>
        <v>8833.099341600191</v>
      </c>
      <c r="C212" s="2">
        <f>B212/Data!$B$16</f>
        <v>11.1</v>
      </c>
      <c r="D212" t="str">
        <f>IMDIV(COMPLEX(-Data!$B$8/Data!$B$6*Data!$B$10,0,"j"),COMPLEX(1,2*PI()*B212*Data!$B$14,"j"))</f>
        <v>-1,61017631430642E-002+0,178729570888012j</v>
      </c>
      <c r="E212">
        <f>IMABS(D212)</f>
        <v>0.17945340979242563</v>
      </c>
      <c r="F212">
        <f t="shared" si="2"/>
        <v>-14.92096570454562</v>
      </c>
      <c r="G212">
        <f>IMARGUMENT(D212)/PI()*180</f>
        <v>95.14788482413633</v>
      </c>
      <c r="H212">
        <f>E212*Data!$B$10</f>
        <v>0.17945340979242563</v>
      </c>
    </row>
    <row r="213" spans="1:8" ht="12.75">
      <c r="A213">
        <v>190</v>
      </c>
      <c r="B213" s="3">
        <f>IF(10*Data!$B$15&lt;Data!$B$16,(A214-160)*9*Data!$B$16/40+Data!$B$16,(A213-100)*(10*Data!$B$16-10*Data!$B$15)/100)+10*Data!$B$15</f>
        <v>8753.521870054243</v>
      </c>
      <c r="C213" s="2">
        <f>B213/Data!$B$16</f>
        <v>10.999999999999998</v>
      </c>
      <c r="D213" t="str">
        <f>IMDIV(COMPLEX(-Data!$B$8/Data!$B$6*Data!$B$10,0,"j"),COMPLEX(1,2*PI()*B213*Data!$B$14,"j"))</f>
        <v>-1,63934426229508E-002+0,180327868852459j</v>
      </c>
      <c r="E213">
        <f>IMABS(D213)</f>
        <v>0.18107149208503706</v>
      </c>
      <c r="F213">
        <f t="shared" si="2"/>
        <v>-14.842998393467859</v>
      </c>
      <c r="G213">
        <f>IMARGUMENT(D213)/PI()*180</f>
        <v>95.1944289077348</v>
      </c>
      <c r="H213">
        <f>E213*Data!$B$10</f>
        <v>0.18107149208503706</v>
      </c>
    </row>
    <row r="214" spans="1:8" ht="12.75">
      <c r="A214">
        <v>191</v>
      </c>
      <c r="B214" s="3">
        <f>IF(10*Data!$B$15&lt;Data!$B$16,(A215-160)*9*Data!$B$16/40+Data!$B$16,(A214-100)*(10*Data!$B$16-10*Data!$B$15)/100)+10*Data!$B$15</f>
        <v>8673.944398508296</v>
      </c>
      <c r="C214" s="2">
        <f>B214/Data!$B$16</f>
        <v>10.9</v>
      </c>
      <c r="D214" t="str">
        <f>IMDIV(COMPLEX(-Data!$B$8/Data!$B$6*Data!$B$10,0,"j"),COMPLEX(1,2*PI()*B214*Data!$B$14,"j"))</f>
        <v>-1,66930974042234E-002+0,181954761706035j</v>
      </c>
      <c r="E214">
        <f>IMABS(D214)</f>
        <v>0.18271889559771007</v>
      </c>
      <c r="F214">
        <f t="shared" si="2"/>
        <v>-14.764330768386085</v>
      </c>
      <c r="G214">
        <f>IMARGUMENT(D214)/PI()*180</f>
        <v>95.24181994697956</v>
      </c>
      <c r="H214">
        <f>E214*Data!$B$10</f>
        <v>0.18271889559771007</v>
      </c>
    </row>
    <row r="215" spans="1:8" ht="12.75">
      <c r="A215">
        <v>192</v>
      </c>
      <c r="B215" s="3">
        <f>IF(10*Data!$B$15&lt;Data!$B$16,(A216-160)*9*Data!$B$16/40+Data!$B$16,(A215-100)*(10*Data!$B$16-10*Data!$B$15)/100)+10*Data!$B$15</f>
        <v>8594.36692696235</v>
      </c>
      <c r="C215" s="2">
        <f>B215/Data!$B$16</f>
        <v>10.8</v>
      </c>
      <c r="D215" t="str">
        <f>IMDIV(COMPLEX(-Data!$B$8/Data!$B$6*Data!$B$10,0,"j"),COMPLEX(1,2*PI()*B215*Data!$B$14,"j"))</f>
        <v>-1,70010200612037E-002+0,183611016661j</v>
      </c>
      <c r="E215">
        <f>IMABS(D215)</f>
        <v>0.18439642112147261</v>
      </c>
      <c r="F215">
        <f t="shared" si="2"/>
        <v>-14.684950245070677</v>
      </c>
      <c r="G215">
        <f>IMARGUMENT(D215)/PI()*180</f>
        <v>95.29008120537127</v>
      </c>
      <c r="H215">
        <f>E215*Data!$B$10</f>
        <v>0.18439642112147261</v>
      </c>
    </row>
    <row r="216" spans="1:8" ht="12.75">
      <c r="A216">
        <v>193</v>
      </c>
      <c r="B216" s="3">
        <f>IF(10*Data!$B$15&lt;Data!$B$16,(A217-160)*9*Data!$B$16/40+Data!$B$16,(A216-100)*(10*Data!$B$16-10*Data!$B$15)/100)+10*Data!$B$15</f>
        <v>8514.789455416401</v>
      </c>
      <c r="C216" s="2">
        <f>B216/Data!$B$16</f>
        <v>10.700000000000001</v>
      </c>
      <c r="D216" t="str">
        <f>IMDIV(COMPLEX(-Data!$B$8/Data!$B$6*Data!$B$10,0,"j"),COMPLEX(1,2*PI()*B216*Data!$B$14,"j"))</f>
        <v>-1,73175166681098E-002+0,185297428348775j</v>
      </c>
      <c r="E216">
        <f>IMABS(D216)</f>
        <v>0.18610489874320787</v>
      </c>
      <c r="F216">
        <f aca="true" t="shared" si="3" ref="F216:F223">20*LOG10(ABS(E216))</f>
        <v>-14.604843900185017</v>
      </c>
      <c r="G216">
        <f>IMARGUMENT(D216)/PI()*180</f>
        <v>95.33923680373758</v>
      </c>
      <c r="H216">
        <f>E216*Data!$B$10</f>
        <v>0.18610489874320787</v>
      </c>
    </row>
    <row r="217" spans="1:8" ht="12.75">
      <c r="A217">
        <v>194</v>
      </c>
      <c r="B217" s="3">
        <f>IF(10*Data!$B$15&lt;Data!$B$16,(A218-160)*9*Data!$B$16/40+Data!$B$16,(A217-100)*(10*Data!$B$16-10*Data!$B$15)/100)+10*Data!$B$15</f>
        <v>8435.211983870453</v>
      </c>
      <c r="C217" s="2">
        <f>B217/Data!$B$16</f>
        <v>10.6</v>
      </c>
      <c r="D217" t="str">
        <f>IMDIV(COMPLEX(-Data!$B$8/Data!$B$6*Data!$B$10,0,"j"),COMPLEX(1,2*PI()*B217*Data!$B$14,"j"))</f>
        <v>-1,76429075511644E-002+0,187014820042343j</v>
      </c>
      <c r="E217">
        <f>IMABS(D217)</f>
        <v>0.1878451891913361</v>
      </c>
      <c r="F217">
        <f t="shared" si="3"/>
        <v>-14.523998459114418</v>
      </c>
      <c r="G217">
        <f>IMARGUMENT(D217)/PI()*180</f>
        <v>95.38931175997341</v>
      </c>
      <c r="H217">
        <f>E217*Data!$B$10</f>
        <v>0.1878451891913361</v>
      </c>
    </row>
    <row r="218" spans="1:8" ht="12.75">
      <c r="A218">
        <v>195</v>
      </c>
      <c r="B218" s="3">
        <f>IF(10*Data!$B$15&lt;Data!$B$16,(A219-160)*9*Data!$B$16/40+Data!$B$16,(A218-100)*(10*Data!$B$16-10*Data!$B$15)/100)+10*Data!$B$15</f>
        <v>8355.634512324505</v>
      </c>
      <c r="C218" s="2">
        <f>B218/Data!$B$16</f>
        <v>10.499999999999998</v>
      </c>
      <c r="D218" t="str">
        <f>IMDIV(COMPLEX(-Data!$B$8/Data!$B$6*Data!$B$10,0,"j"),COMPLEX(1,2*PI()*B218*Data!$B$14,"j"))</f>
        <v>-1,79775280898876E-002+0,18876404494382j</v>
      </c>
      <c r="E218">
        <f>IMABS(D218)</f>
        <v>0.18961818525599064</v>
      </c>
      <c r="F218">
        <f t="shared" si="3"/>
        <v>-14.442400283250079</v>
      </c>
      <c r="G218">
        <f>IMARGUMENT(D218)/PI()*180</f>
        <v>95.4403320310055</v>
      </c>
      <c r="H218">
        <f>E218*Data!$B$10</f>
        <v>0.18961818525599064</v>
      </c>
    </row>
    <row r="219" spans="1:8" ht="12.75">
      <c r="A219">
        <v>196</v>
      </c>
      <c r="B219" s="3">
        <f>IF(10*Data!$B$15&lt;Data!$B$16,(A220-160)*9*Data!$B$16/40+Data!$B$16,(A219-100)*(10*Data!$B$16-10*Data!$B$15)/100)+10*Data!$B$15</f>
        <v>8276.057040778558</v>
      </c>
      <c r="C219" s="2">
        <f>B219/Data!$B$16</f>
        <v>10.4</v>
      </c>
      <c r="D219" t="str">
        <f>IMDIV(COMPLEX(-Data!$B$8/Data!$B$6*Data!$B$10,0,"j"),COMPLEX(1,2*PI()*B219*Data!$B$14,"j"))</f>
        <v>-1,83217295712715E-002+0,190545987541224j</v>
      </c>
      <c r="E219">
        <f>IMABS(D219)</f>
        <v>0.19142481328851568</v>
      </c>
      <c r="F219">
        <f t="shared" si="3"/>
        <v>-14.360035356698962</v>
      </c>
      <c r="G219">
        <f>IMARGUMENT(D219)/PI()*180</f>
        <v>95.49232455712742</v>
      </c>
      <c r="H219">
        <f>E219*Data!$B$10</f>
        <v>0.19142481328851568</v>
      </c>
    </row>
    <row r="220" spans="1:8" ht="12.75">
      <c r="A220">
        <v>197</v>
      </c>
      <c r="B220" s="3">
        <f>IF(10*Data!$B$15&lt;Data!$B$16,(A221-160)*9*Data!$B$16/40+Data!$B$16,(A220-100)*(10*Data!$B$16-10*Data!$B$15)/100)+10*Data!$B$15</f>
        <v>8196.479569232612</v>
      </c>
      <c r="C220" s="2">
        <f>B220/Data!$B$16</f>
        <v>10.3</v>
      </c>
      <c r="D220" t="str">
        <f>IMDIV(COMPLEX(-Data!$B$8/Data!$B$6*Data!$B$10,0,"j"),COMPLEX(1,2*PI()*B220*Data!$B$14,"j"))</f>
        <v>-1,86758801008498E-002+0,192361565038752j</v>
      </c>
      <c r="E220">
        <f>IMABS(D220)</f>
        <v>0.19326603478547216</v>
      </c>
      <c r="F220">
        <f t="shared" si="3"/>
        <v>-14.276889272388765</v>
      </c>
      <c r="G220">
        <f>IMARGUMENT(D220)/PI()*180</f>
        <v>95.54531730886207</v>
      </c>
      <c r="H220">
        <f>E220*Data!$B$10</f>
        <v>0.19326603478547216</v>
      </c>
    </row>
    <row r="221" spans="1:8" ht="12.75">
      <c r="A221">
        <v>198</v>
      </c>
      <c r="B221" s="3">
        <f>IF(10*Data!$B$15&lt;Data!$B$16,(A222-160)*9*Data!$B$16/40+Data!$B$16,(A221-100)*(10*Data!$B$16-10*Data!$B$15)/100)+10*Data!$B$15</f>
        <v>8116.902097686663</v>
      </c>
      <c r="C221" s="2">
        <f>B221/Data!$B$16</f>
        <v>10.200000000000001</v>
      </c>
      <c r="D221" t="str">
        <f>IMDIV(COMPLEX(-Data!$B$8/Data!$B$6*Data!$B$10,0,"j"),COMPLEX(1,2*PI()*B221*Data!$B$14,"j"))</f>
        <v>-1,9040365575019E-002+0,194211728865194j</v>
      </c>
      <c r="E221">
        <f>IMABS(D221)</f>
        <v>0.19514284806274093</v>
      </c>
      <c r="F221">
        <f t="shared" si="3"/>
        <v>-14.192947217534615</v>
      </c>
      <c r="G221">
        <f>IMARGUMENT(D221)/PI()*180</f>
        <v>95.59933933652057</v>
      </c>
      <c r="H221">
        <f>E221*Data!$B$10</f>
        <v>0.19514284806274093</v>
      </c>
    </row>
    <row r="222" spans="1:8" ht="12.75">
      <c r="A222">
        <v>199</v>
      </c>
      <c r="B222" s="3">
        <f>IF(10*Data!$B$15&lt;Data!$B$16,(A223-160)*9*Data!$B$16/40+Data!$B$16,(A222-100)*(10*Data!$B$16-10*Data!$B$15)/100)+10*Data!$B$15</f>
        <v>8037.324626140716</v>
      </c>
      <c r="C222" s="2">
        <f>B222/Data!$B$16</f>
        <v>10.100000000000001</v>
      </c>
      <c r="D222" t="str">
        <f>IMDIV(COMPLEX(-Data!$B$8/Data!$B$6*Data!$B$10,0,"j"),COMPLEX(1,2*PI()*B222*Data!$B$14,"j"))</f>
        <v>-1,94155907193476E-002+0,196097466265411j</v>
      </c>
      <c r="E222">
        <f>IMABS(D222)</f>
        <v>0.19705629002570615</v>
      </c>
      <c r="F222">
        <f t="shared" si="3"/>
        <v>-14.10819395843328</v>
      </c>
      <c r="G222">
        <f>IMARGUMENT(D222)/PI()*180</f>
        <v>95.6544208226407</v>
      </c>
      <c r="H222">
        <f>E222*Data!$B$10</f>
        <v>0.19705629002570615</v>
      </c>
    </row>
    <row r="223" spans="1:8" ht="12.75">
      <c r="A223">
        <v>200</v>
      </c>
      <c r="B223" s="3">
        <f>IF(10*Data!$B$15&lt;Data!$B$16,(A224-160)*9*Data!$B$16/40+Data!$B$16,(A223-100)*(10*Data!$B$16-10*Data!$B$15)/100)+10*Data!$B$15</f>
        <v>7957.747154594768</v>
      </c>
      <c r="C223" s="2">
        <f>B223/Data!$B$16</f>
        <v>10.000000000000002</v>
      </c>
      <c r="D223" t="str">
        <f>IMDIV(COMPLEX(-Data!$B$8/Data!$B$6*Data!$B$10,0,"j"),COMPLEX(1,2*PI()*B223*Data!$B$14,"j"))</f>
        <v>-1,98019801980198E-002+0,198019801980198j</v>
      </c>
      <c r="E223">
        <f>IMABS(D223)</f>
        <v>0.1990074380419978</v>
      </c>
      <c r="F223">
        <f t="shared" si="3"/>
        <v>-14.022613824546804</v>
      </c>
      <c r="G223">
        <f>IMARGUMENT(D223)/PI()*180</f>
        <v>95.71059313749966</v>
      </c>
      <c r="H223">
        <f>E223*Data!$B$10</f>
        <v>0.1990074380419978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2:H223"/>
  <sheetViews>
    <sheetView workbookViewId="0" topLeftCell="A1">
      <selection activeCell="A23" sqref="A23"/>
    </sheetView>
  </sheetViews>
  <sheetFormatPr defaultColWidth="9.140625" defaultRowHeight="12.75"/>
  <sheetData>
    <row r="22" spans="1:8" ht="15.75">
      <c r="A22" s="4"/>
      <c r="B22" s="1" t="s">
        <v>0</v>
      </c>
      <c r="C22" s="1" t="s">
        <v>12</v>
      </c>
      <c r="D22" s="6" t="s">
        <v>15</v>
      </c>
      <c r="E22" s="1" t="s">
        <v>13</v>
      </c>
      <c r="F22" s="1" t="s">
        <v>10</v>
      </c>
      <c r="G22" s="5" t="s">
        <v>14</v>
      </c>
      <c r="H22" s="1" t="s">
        <v>11</v>
      </c>
    </row>
    <row r="23" spans="1:3" ht="12.75">
      <c r="A23" s="2"/>
      <c r="B23" s="2"/>
      <c r="C23" s="2"/>
    </row>
    <row r="24" spans="1:8" ht="12.75">
      <c r="A24">
        <v>1</v>
      </c>
      <c r="B24" s="3">
        <f>A24*Data!$B$15/50</f>
        <v>31.83098861837907</v>
      </c>
      <c r="C24" s="2">
        <f>B24/Data!$B$16</f>
        <v>0.04</v>
      </c>
      <c r="D24" t="str">
        <f>IMPRODUCT(-Data!$B$8/Data!$B$6*Data!$B$10,IMDIV(COMPLEX(0,2*PI()*B24*Data!$B$13,"j"),COMPLEX(1,2*PI()*B24*Data!$B$13,"j")),"j")</f>
        <v>3,9984006397441E-002-7,9968012794882E-004j</v>
      </c>
      <c r="E24">
        <f>IMABS(D24)</f>
        <v>0.039992002399200255</v>
      </c>
      <c r="F24">
        <f aca="true" t="shared" si="0" ref="F24:F87">20*LOG10(ABS(E24))</f>
        <v>-27.960537004025404</v>
      </c>
      <c r="G24">
        <f>IMARGUMENT(D24)/PI()*180</f>
        <v>-1.1457628381751035</v>
      </c>
      <c r="H24">
        <f>E24*Data!$B$10</f>
        <v>0.039992002399200255</v>
      </c>
    </row>
    <row r="25" spans="1:8" ht="12.75">
      <c r="A25">
        <v>2</v>
      </c>
      <c r="B25" s="3">
        <f>A25*Data!$B$15/50</f>
        <v>63.66197723675814</v>
      </c>
      <c r="C25" s="2">
        <f>B25/Data!$B$16</f>
        <v>0.08</v>
      </c>
      <c r="D25" t="str">
        <f>IMPRODUCT(-Data!$B$8/Data!$B$6*Data!$B$10,IMDIV(COMPLEX(0,2*PI()*B25*Data!$B$13,"j"),COMPLEX(1,2*PI()*B25*Data!$B$13,"j")),"j")</f>
        <v>7,98722044728434E-002-3,19488817891374E-003j</v>
      </c>
      <c r="E25">
        <f>IMABS(D25)</f>
        <v>0.07993607669774312</v>
      </c>
      <c r="F25">
        <f t="shared" si="0"/>
        <v>-21.945143418824674</v>
      </c>
      <c r="G25">
        <f>IMARGUMENT(D25)/PI()*180</f>
        <v>-2.2906100426385323</v>
      </c>
      <c r="H25">
        <f>E25*Data!$B$10</f>
        <v>0.07993607669774312</v>
      </c>
    </row>
    <row r="26" spans="1:8" ht="12.75">
      <c r="A26">
        <v>3</v>
      </c>
      <c r="B26" s="3">
        <f>A26*Data!$B$15/50</f>
        <v>95.49296585513721</v>
      </c>
      <c r="C26" s="2">
        <f>B26/Data!$B$16</f>
        <v>0.12000000000000001</v>
      </c>
      <c r="D26" t="str">
        <f>IMPRODUCT(-Data!$B$8/Data!$B$6*Data!$B$10,IMDIV(COMPLEX(0,2*PI()*B26*Data!$B$13,"j"),COMPLEX(1,2*PI()*B26*Data!$B$13,"j")),"j")</f>
        <v>0,119569549621363-7,17417297728178E-003j</v>
      </c>
      <c r="E26">
        <f>IMABS(D26)</f>
        <v>0.11978458145589334</v>
      </c>
      <c r="F26">
        <f t="shared" si="0"/>
        <v>-18.43198160547324</v>
      </c>
      <c r="G26">
        <f>IMARGUMENT(D26)/PI()*180</f>
        <v>-3.4336303624505224</v>
      </c>
      <c r="H26">
        <f>E26*Data!$B$10</f>
        <v>0.11978458145589334</v>
      </c>
    </row>
    <row r="27" spans="1:8" ht="12.75">
      <c r="A27">
        <v>4</v>
      </c>
      <c r="B27" s="3">
        <f>A27*Data!$B$15/50</f>
        <v>127.32395447351628</v>
      </c>
      <c r="C27" s="2">
        <f>B27/Data!$B$16</f>
        <v>0.16</v>
      </c>
      <c r="D27" t="str">
        <f>IMPRODUCT(-Data!$B$8/Data!$B$6*Data!$B$10,IMDIV(COMPLEX(0,2*PI()*B27*Data!$B$13,"j"),COMPLEX(1,2*PI()*B27*Data!$B$13,"j")),"j")</f>
        <v>0,158982511923688-1,27186009538951E-002j</v>
      </c>
      <c r="E27">
        <f>IMABS(D27)</f>
        <v>0.15949044456577963</v>
      </c>
      <c r="F27">
        <f t="shared" si="0"/>
        <v>-15.94530662789346</v>
      </c>
      <c r="G27">
        <f>IMARGUMENT(D27)/PI()*180</f>
        <v>-4.5739212599008825</v>
      </c>
      <c r="H27">
        <f>E27*Data!$B$10</f>
        <v>0.15949044456577963</v>
      </c>
    </row>
    <row r="28" spans="1:8" ht="12.75">
      <c r="A28">
        <v>5</v>
      </c>
      <c r="B28" s="3">
        <f>A28*Data!$B$15/50</f>
        <v>159.15494309189535</v>
      </c>
      <c r="C28" s="2">
        <f>B28/Data!$B$16</f>
        <v>0.2</v>
      </c>
      <c r="D28" t="str">
        <f>IMPRODUCT(-Data!$B$8/Data!$B$6*Data!$B$10,IMDIV(COMPLEX(0,2*PI()*B28*Data!$B$13,"j"),COMPLEX(1,2*PI()*B28*Data!$B$13,"j")),"j")</f>
        <v>0,198019801980198-1,98019801980198E-002j</v>
      </c>
      <c r="E28">
        <f>IMABS(D28)</f>
        <v>0.1990074380419978</v>
      </c>
      <c r="F28">
        <f t="shared" si="0"/>
        <v>-14.022613824546804</v>
      </c>
      <c r="G28">
        <f>IMARGUMENT(D28)/PI()*180</f>
        <v>-5.710593137499642</v>
      </c>
      <c r="H28">
        <f>E28*Data!$B$10</f>
        <v>0.1990074380419978</v>
      </c>
    </row>
    <row r="29" spans="1:8" ht="12.75">
      <c r="A29">
        <v>6</v>
      </c>
      <c r="B29" s="3">
        <f>A29*Data!$B$15/50</f>
        <v>190.98593171027443</v>
      </c>
      <c r="C29" s="2">
        <f>B29/Data!$B$16</f>
        <v>0.24000000000000002</v>
      </c>
      <c r="D29" t="str">
        <f>IMPRODUCT(-Data!$B$8/Data!$B$6*Data!$B$10,IMDIV(COMPLEX(0,2*PI()*B29*Data!$B$13,"j"),COMPLEX(1,2*PI()*B29*Data!$B$13,"j")),"j")</f>
        <v>0,236593059936908-2,8391167192429E-002j</v>
      </c>
      <c r="E29">
        <f>IMABS(D29)</f>
        <v>0.23829044123686074</v>
      </c>
      <c r="F29">
        <f t="shared" si="0"/>
        <v>-12.457867571144474</v>
      </c>
      <c r="G29">
        <f>IMARGUMENT(D29)/PI()*180</f>
        <v>-6.842773412630951</v>
      </c>
      <c r="H29">
        <f>E29*Data!$B$10</f>
        <v>0.23829044123686074</v>
      </c>
    </row>
    <row r="30" spans="1:8" ht="12.75">
      <c r="A30">
        <v>7</v>
      </c>
      <c r="B30" s="3">
        <f>A30*Data!$B$15/50</f>
        <v>222.8169203286535</v>
      </c>
      <c r="C30" s="2">
        <f>B30/Data!$B$16</f>
        <v>0.28</v>
      </c>
      <c r="D30" t="str">
        <f>IMPRODUCT(-Data!$B$8/Data!$B$6*Data!$B$10,IMDIV(COMPLEX(0,2*PI()*B30*Data!$B$13,"j"),COMPLEX(1,2*PI()*B30*Data!$B$13,"j")),"j")</f>
        <v>0,27461749705767-3,84464495880738E-002j</v>
      </c>
      <c r="E30">
        <f>IMABS(D30)</f>
        <v>0.2772956890688128</v>
      </c>
      <c r="F30">
        <f t="shared" si="0"/>
        <v>-11.141137641127903</v>
      </c>
      <c r="G30">
        <f>IMARGUMENT(D30)/PI()*180</f>
        <v>-7.969610394321358</v>
      </c>
      <c r="H30">
        <f>E30*Data!$B$10</f>
        <v>0.2772956890688128</v>
      </c>
    </row>
    <row r="31" spans="1:8" ht="12.75">
      <c r="A31">
        <v>8</v>
      </c>
      <c r="B31" s="3">
        <f>A31*Data!$B$15/50</f>
        <v>254.64790894703256</v>
      </c>
      <c r="C31" s="2">
        <f>B31/Data!$B$16</f>
        <v>0.32</v>
      </c>
      <c r="D31" t="str">
        <f>IMPRODUCT(-Data!$B$8/Data!$B$6*Data!$B$10,IMDIV(COMPLEX(0,2*PI()*B31*Data!$B$13,"j"),COMPLEX(1,2*PI()*B31*Data!$B$13,"j")),"j")</f>
        <v>0,31201248049922-4,99219968798752E-002j</v>
      </c>
      <c r="E31">
        <f>IMABS(D31)</f>
        <v>0.31598100221334574</v>
      </c>
      <c r="F31">
        <f t="shared" si="0"/>
        <v>-10.006780555349302</v>
      </c>
      <c r="G31">
        <f>IMARGUMENT(D31)/PI()*180</f>
        <v>-9.090276920822323</v>
      </c>
      <c r="H31">
        <f>E31*Data!$B$10</f>
        <v>0.31598100221334574</v>
      </c>
    </row>
    <row r="32" spans="1:8" ht="12.75">
      <c r="A32">
        <v>9</v>
      </c>
      <c r="B32" s="3">
        <f>A32*Data!$B$15/50</f>
        <v>286.4788975654116</v>
      </c>
      <c r="C32" s="2">
        <f>B32/Data!$B$16</f>
        <v>0.36</v>
      </c>
      <c r="D32" t="str">
        <f>IMPRODUCT(-Data!$B$8/Data!$B$6*Data!$B$10,IMDIV(COMPLEX(0,2*PI()*B32*Data!$B$13,"j"),COMPLEX(1,2*PI()*B32*Data!$B$13,"j")),"j")</f>
        <v>0,348702053467648-6,27663696241766E-002j</v>
      </c>
      <c r="E32">
        <f>IMABS(D32)</f>
        <v>0.3543059966305301</v>
      </c>
      <c r="F32">
        <f t="shared" si="0"/>
        <v>-9.012429943372574</v>
      </c>
      <c r="G32">
        <f>IMARGUMENT(D32)/PI()*180</f>
        <v>-10.20397372173168</v>
      </c>
      <c r="H32">
        <f>E32*Data!$B$10</f>
        <v>0.3543059966305301</v>
      </c>
    </row>
    <row r="33" spans="1:8" ht="12.75">
      <c r="A33">
        <v>10</v>
      </c>
      <c r="B33" s="3">
        <f>A33*Data!$B$15/50</f>
        <v>318.3098861837907</v>
      </c>
      <c r="C33" s="2">
        <f>B33/Data!$B$16</f>
        <v>0.4</v>
      </c>
      <c r="D33" t="str">
        <f>IMPRODUCT(-Data!$B$8/Data!$B$6*Data!$B$10,IMDIV(COMPLEX(0,2*PI()*B33*Data!$B$13,"j"),COMPLEX(1,2*PI()*B33*Data!$B$13,"j")),"j")</f>
        <v>0,384615384615384-7,6923076923077E-002j</v>
      </c>
      <c r="E33">
        <f>IMABS(D33)</f>
        <v>0.3922322702763675</v>
      </c>
      <c r="F33">
        <f t="shared" si="0"/>
        <v>-8.12913356642857</v>
      </c>
      <c r="G33">
        <f>IMARGUMENT(D33)/PI()*180</f>
        <v>-11.30993247402024</v>
      </c>
      <c r="H33">
        <f>E33*Data!$B$10</f>
        <v>0.3922322702763675</v>
      </c>
    </row>
    <row r="34" spans="1:8" ht="12.75">
      <c r="A34">
        <v>11</v>
      </c>
      <c r="B34" s="3">
        <f>A34*Data!$B$15/50</f>
        <v>350.1408748021698</v>
      </c>
      <c r="C34" s="2">
        <f>B34/Data!$B$16</f>
        <v>0.44</v>
      </c>
      <c r="D34" t="str">
        <f>IMPRODUCT(-Data!$B$8/Data!$B$6*Data!$B$10,IMDIV(COMPLEX(0,2*PI()*B34*Data!$B$13,"j"),COMPLEX(1,2*PI()*B34*Data!$B$13,"j")),"j")</f>
        <v>0,419687142312094-9,23311713086608E-002j</v>
      </c>
      <c r="E34">
        <f>IMABS(D34)</f>
        <v>0.429723565350239</v>
      </c>
      <c r="F34">
        <f t="shared" si="0"/>
        <v>-7.336216593021892</v>
      </c>
      <c r="G34">
        <f>IMARGUMENT(D34)/PI()*180</f>
        <v>-12.40741852740076</v>
      </c>
      <c r="H34">
        <f>E34*Data!$B$10</f>
        <v>0.429723565350239</v>
      </c>
    </row>
    <row r="35" spans="1:8" ht="12.75">
      <c r="A35">
        <v>12</v>
      </c>
      <c r="B35" s="3">
        <f>A35*Data!$B$15/50</f>
        <v>381.97186342054886</v>
      </c>
      <c r="C35" s="2">
        <f>B35/Data!$B$16</f>
        <v>0.48000000000000004</v>
      </c>
      <c r="D35" t="str">
        <f>IMPRODUCT(-Data!$B$8/Data!$B$6*Data!$B$10,IMDIV(COMPLEX(0,2*PI()*B35*Data!$B$13,"j"),COMPLEX(1,2*PI()*B35*Data!$B$13,"j")),"j")</f>
        <v>0,453857791225416-0,1089258698941j</v>
      </c>
      <c r="E35">
        <f>IMABS(D35)</f>
        <v>0.4667459049506483</v>
      </c>
      <c r="F35">
        <f t="shared" si="0"/>
        <v>-6.618389673903907</v>
      </c>
      <c r="G35">
        <f>IMARGUMENT(D35)/PI()*180</f>
        <v>-13.495733280795832</v>
      </c>
      <c r="H35">
        <f>E35*Data!$B$10</f>
        <v>0.4667459049506483</v>
      </c>
    </row>
    <row r="36" spans="1:8" ht="12.75">
      <c r="A36">
        <v>13</v>
      </c>
      <c r="B36" s="3">
        <f>A36*Data!$B$15/50</f>
        <v>413.8028520389279</v>
      </c>
      <c r="C36" s="2">
        <f>B36/Data!$B$16</f>
        <v>0.52</v>
      </c>
      <c r="D36" t="str">
        <f>IMPRODUCT(-Data!$B$8/Data!$B$6*Data!$B$10,IMDIV(COMPLEX(0,2*PI()*B36*Data!$B$13,"j"),COMPLEX(1,2*PI()*B36*Data!$B$13,"j")),"j")</f>
        <v>0,487073810415886-0,12663919070813j</v>
      </c>
      <c r="E36">
        <f>IMABS(D36)</f>
        <v>0.5032677035299012</v>
      </c>
      <c r="F36">
        <f t="shared" si="0"/>
        <v>-5.964018778458721</v>
      </c>
      <c r="G36">
        <f>IMARGUMENT(D36)/PI()*180</f>
        <v>-14.5742161980387</v>
      </c>
      <c r="H36">
        <f>E36*Data!$B$10</f>
        <v>0.5032677035299012</v>
      </c>
    </row>
    <row r="37" spans="1:8" ht="12.75">
      <c r="A37">
        <v>14</v>
      </c>
      <c r="B37" s="3">
        <f>A37*Data!$B$15/50</f>
        <v>445.633840657307</v>
      </c>
      <c r="C37" s="2">
        <f>B37/Data!$B$16</f>
        <v>0.56</v>
      </c>
      <c r="D37" t="str">
        <f>IMPRODUCT(-Data!$B$8/Data!$B$6*Data!$B$10,IMDIV(COMPLEX(0,2*PI()*B37*Data!$B$13,"j"),COMPLEX(1,2*PI()*B37*Data!$B$13,"j")),"j")</f>
        <v>0,519287833827894-0,14540059347181j</v>
      </c>
      <c r="E37">
        <f>IMABS(D37)</f>
        <v>0.5392598510399426</v>
      </c>
      <c r="F37">
        <f t="shared" si="0"/>
        <v>-5.364038251788425</v>
      </c>
      <c r="G37">
        <f>IMARGUMENT(D37)/PI()*180</f>
        <v>-15.642246457208698</v>
      </c>
      <c r="H37">
        <f>E37*Data!$B$10</f>
        <v>0.5392598510399426</v>
      </c>
    </row>
    <row r="38" spans="1:8" ht="12.75">
      <c r="A38">
        <v>15</v>
      </c>
      <c r="B38" s="3">
        <f>A38*Data!$B$15/50</f>
        <v>477.46482927568604</v>
      </c>
      <c r="C38" s="2">
        <f>B38/Data!$B$16</f>
        <v>0.6</v>
      </c>
      <c r="D38" t="str">
        <f>IMPRODUCT(-Data!$B$8/Data!$B$6*Data!$B$10,IMDIV(COMPLEX(0,2*PI()*B38*Data!$B$13,"j"),COMPLEX(1,2*PI()*B38*Data!$B$13,"j")),"j")</f>
        <v>0,55045871559633-0,165137614678899j</v>
      </c>
      <c r="E38">
        <f>IMABS(D38)</f>
        <v>0.5746957711326905</v>
      </c>
      <c r="F38">
        <f t="shared" si="0"/>
        <v>-4.811239971733368</v>
      </c>
      <c r="G38">
        <f>IMARGUMENT(D38)/PI()*180</f>
        <v>-16.69924423399362</v>
      </c>
      <c r="H38">
        <f>E38*Data!$B$10</f>
        <v>0.5746957711326905</v>
      </c>
    </row>
    <row r="39" spans="1:8" ht="12.75">
      <c r="A39">
        <v>16</v>
      </c>
      <c r="B39" s="3">
        <f>A39*Data!$B$15/50</f>
        <v>509.2958178940651</v>
      </c>
      <c r="C39" s="2">
        <f>B39/Data!$B$16</f>
        <v>0.64</v>
      </c>
      <c r="D39" t="str">
        <f>IMPRODUCT(-Data!$B$8/Data!$B$6*Data!$B$10,IMDIV(COMPLEX(0,2*PI()*B39*Data!$B$13,"j"),COMPLEX(1,2*PI()*B39*Data!$B$13,"j")),"j")</f>
        <v>0,58055152394775-0,18577648766328j</v>
      </c>
      <c r="E39">
        <f>IMABS(D39)</f>
        <v>0.6095514542075671</v>
      </c>
      <c r="F39">
        <f t="shared" si="0"/>
        <v>-4.299792565957769</v>
      </c>
      <c r="G39">
        <f>IMARGUMENT(D39)/PI()*180</f>
        <v>-17.744671625056935</v>
      </c>
      <c r="H39">
        <f>E39*Data!$B$10</f>
        <v>0.6095514542075671</v>
      </c>
    </row>
    <row r="40" spans="1:8" ht="12.75">
      <c r="A40">
        <v>17</v>
      </c>
      <c r="B40" s="3">
        <f>A40*Data!$B$15/50</f>
        <v>541.1268065124442</v>
      </c>
      <c r="C40" s="2">
        <f>B40/Data!$B$16</f>
        <v>0.68</v>
      </c>
      <c r="D40" t="str">
        <f>IMPRODUCT(-Data!$B$8/Data!$B$6*Data!$B$10,IMDIV(COMPLEX(0,2*PI()*B40*Data!$B$13,"j"),COMPLEX(1,2*PI()*B40*Data!$B$13,"j")),"j")</f>
        <v>0,609537468626748-0,207242739333094j</v>
      </c>
      <c r="E40">
        <f>IMABS(D40)</f>
        <v>0.6438054664774046</v>
      </c>
      <c r="F40">
        <f t="shared" si="0"/>
        <v>-3.8249068018153976</v>
      </c>
      <c r="G40">
        <f>IMARGUMENT(D40)/PI()*180</f>
        <v>-18.778033222445515</v>
      </c>
      <c r="H40">
        <f>E40*Data!$B$10</f>
        <v>0.6438054664774046</v>
      </c>
    </row>
    <row r="41" spans="1:8" ht="12.75">
      <c r="A41">
        <v>18</v>
      </c>
      <c r="B41" s="3">
        <f>A41*Data!$B$15/50</f>
        <v>572.9577951308232</v>
      </c>
      <c r="C41" s="2">
        <f>B41/Data!$B$16</f>
        <v>0.72</v>
      </c>
      <c r="D41" t="str">
        <f>IMPRODUCT(-Data!$B$8/Data!$B$6*Data!$B$10,IMDIV(COMPLEX(0,2*PI()*B41*Data!$B$13,"j"),COMPLEX(1,2*PI()*B41*Data!$B$13,"j")),"j")</f>
        <v>0,637393767705382-0,229461756373938j</v>
      </c>
      <c r="E41">
        <f>IMABS(D41)</f>
        <v>0.677438936545483</v>
      </c>
      <c r="F41">
        <f t="shared" si="0"/>
        <v>-3.38259690845192</v>
      </c>
      <c r="G41">
        <f>IMARGUMENT(D41)/PI()*180</f>
        <v>-19.79887635452497</v>
      </c>
      <c r="H41">
        <f>E41*Data!$B$10</f>
        <v>0.677438936545483</v>
      </c>
    </row>
    <row r="42" spans="1:8" ht="12.75">
      <c r="A42">
        <v>19</v>
      </c>
      <c r="B42" s="3">
        <f>A42*Data!$B$15/50</f>
        <v>604.7887837492024</v>
      </c>
      <c r="C42" s="2">
        <f>B42/Data!$B$16</f>
        <v>0.76</v>
      </c>
      <c r="D42" t="str">
        <f>IMPRODUCT(-Data!$B$8/Data!$B$6*Data!$B$10,IMDIV(COMPLEX(0,2*PI()*B42*Data!$B$13,"j"),COMPLEX(1,2*PI()*B42*Data!$B$13,"j")),"j")</f>
        <v>0,664103460328556-0,252359314924852j</v>
      </c>
      <c r="E42">
        <f>IMABS(D42)</f>
        <v>0.7104355212471449</v>
      </c>
      <c r="F42">
        <f t="shared" si="0"/>
        <v>-2.9695066457164265</v>
      </c>
      <c r="G42">
        <f>IMARGUMENT(D42)/PI()*180</f>
        <v>-20.80679101271128</v>
      </c>
      <c r="H42">
        <f>E42*Data!$B$10</f>
        <v>0.7104355212471449</v>
      </c>
    </row>
    <row r="43" spans="1:8" ht="12.75">
      <c r="A43">
        <v>20</v>
      </c>
      <c r="B43" s="3">
        <f>A43*Data!$B$15/50</f>
        <v>636.6197723675814</v>
      </c>
      <c r="C43" s="2">
        <f>B43/Data!$B$16</f>
        <v>0.8</v>
      </c>
      <c r="D43" t="str">
        <f>IMPRODUCT(-Data!$B$8/Data!$B$6*Data!$B$10,IMDIV(COMPLEX(0,2*PI()*B43*Data!$B$13,"j"),COMPLEX(1,2*PI()*B43*Data!$B$13,"j")),"j")</f>
        <v>0,689655172413794-0,275862068965518j</v>
      </c>
      <c r="E43">
        <f>IMABS(D43)</f>
        <v>0.7427813527082086</v>
      </c>
      <c r="F43">
        <f t="shared" si="0"/>
        <v>-2.5827801524303</v>
      </c>
      <c r="G43">
        <f>IMARGUMENT(D43)/PI()*180</f>
        <v>-21.80140948635184</v>
      </c>
      <c r="H43">
        <f>E43*Data!$B$10</f>
        <v>0.7427813527082086</v>
      </c>
    </row>
    <row r="44" spans="1:8" ht="12.75">
      <c r="A44">
        <v>21</v>
      </c>
      <c r="B44" s="3">
        <f>A44*Data!$B$15/50</f>
        <v>668.4507609859605</v>
      </c>
      <c r="C44" s="2">
        <f>B44/Data!$B$16</f>
        <v>0.8400000000000001</v>
      </c>
      <c r="D44" t="str">
        <f>IMPRODUCT(-Data!$B$8/Data!$B$6*Data!$B$10,IMDIV(COMPLEX(0,2*PI()*B44*Data!$B$13,"j"),COMPLEX(1,2*PI()*B44*Data!$B$13,"j")),"j")</f>
        <v>0,714042842570554-0,299897993879632j</v>
      </c>
      <c r="E44">
        <f>IMABS(D44)</f>
        <v>0.7744649687101829</v>
      </c>
      <c r="F44">
        <f t="shared" si="0"/>
        <v>-2.2199644371126914</v>
      </c>
      <c r="G44">
        <f>IMARGUMENT(D44)/PI()*180</f>
        <v>-22.782405730481642</v>
      </c>
      <c r="H44">
        <f>E44*Data!$B$10</f>
        <v>0.7744649687101829</v>
      </c>
    </row>
    <row r="45" spans="1:8" ht="12.75">
      <c r="A45">
        <v>22</v>
      </c>
      <c r="B45" s="3">
        <f>A45*Data!$B$15/50</f>
        <v>700.2817496043396</v>
      </c>
      <c r="C45" s="2">
        <f>B45/Data!$B$16</f>
        <v>0.88</v>
      </c>
      <c r="D45" t="str">
        <f>IMPRODUCT(-Data!$B$8/Data!$B$6*Data!$B$10,IMDIV(COMPLEX(0,2*PI()*B45*Data!$B$13,"j"),COMPLEX(1,2*PI()*B45*Data!$B$13,"j")),"j")</f>
        <v>0,737265415549598-0,324396782841824j</v>
      </c>
      <c r="E45">
        <f>IMABS(D45)</f>
        <v>0.8054772285320343</v>
      </c>
      <c r="F45">
        <f t="shared" si="0"/>
        <v>-1.8789346582825572</v>
      </c>
      <c r="G45">
        <f>IMARGUMENT(D45)/PI()*180</f>
        <v>-23.749494492866816</v>
      </c>
      <c r="H45">
        <f>E45*Data!$B$10</f>
        <v>0.8054772285320343</v>
      </c>
    </row>
    <row r="46" spans="1:8" ht="12.75">
      <c r="A46">
        <v>23</v>
      </c>
      <c r="B46" s="3">
        <f>A46*Data!$B$15/50</f>
        <v>732.1127382227186</v>
      </c>
      <c r="C46" s="2">
        <f>B46/Data!$B$16</f>
        <v>0.9199999999999999</v>
      </c>
      <c r="D46" t="str">
        <f>IMPRODUCT(-Data!$B$8/Data!$B$6*Data!$B$10,IMDIV(COMPLEX(0,2*PI()*B46*Data!$B$13,"j"),COMPLEX(1,2*PI()*B46*Data!$B$13,"j")),"j")</f>
        <v>0,759326510399472-0,349290194783758j</v>
      </c>
      <c r="E46">
        <f>IMABS(D46)</f>
        <v>0.8358112164642892</v>
      </c>
      <c r="F46">
        <f t="shared" si="0"/>
        <v>-1.55783609969707</v>
      </c>
      <c r="G46">
        <f>IMARGUMENT(D46)/PI()*180</f>
        <v>-24.702430227771366</v>
      </c>
      <c r="H46">
        <f>E46*Data!$B$10</f>
        <v>0.8358112164642892</v>
      </c>
    </row>
    <row r="47" spans="1:8" ht="12.75">
      <c r="A47">
        <v>24</v>
      </c>
      <c r="B47" s="3">
        <f>A47*Data!$B$15/50</f>
        <v>763.9437268410977</v>
      </c>
      <c r="C47" s="2">
        <f>B47/Data!$B$16</f>
        <v>0.9600000000000001</v>
      </c>
      <c r="D47" t="str">
        <f>IMPRODUCT(-Data!$B$8/Data!$B$6*Data!$B$10,IMDIV(COMPLEX(0,2*PI()*B47*Data!$B$13,"j"),COMPLEX(1,2*PI()*B47*Data!$B$13,"j")),"j")</f>
        <v>0,780234070221066-0,374512353706112j</v>
      </c>
      <c r="E47">
        <f>IMABS(D47)</f>
        <v>0.8654621351695423</v>
      </c>
      <c r="F47">
        <f t="shared" si="0"/>
        <v>-1.2550385637821935</v>
      </c>
      <c r="G47">
        <f>IMARGUMENT(D47)/PI()*180</f>
        <v>-25.641005824305307</v>
      </c>
      <c r="H47">
        <f>E47*Data!$B$10</f>
        <v>0.8654621351695423</v>
      </c>
    </row>
    <row r="48" spans="1:8" ht="12.75">
      <c r="A48">
        <v>25</v>
      </c>
      <c r="B48" s="3">
        <f>A48*Data!$B$15/50</f>
        <v>795.7747154594767</v>
      </c>
      <c r="C48" s="2">
        <f>B48/Data!$B$16</f>
        <v>1</v>
      </c>
      <c r="D48" t="str">
        <f>IMPRODUCT(-Data!$B$8/Data!$B$6*Data!$B$10,IMDIV(COMPLEX(0,2*PI()*B48*Data!$B$13,"j"),COMPLEX(1,2*PI()*B48*Data!$B$13,"j")),"j")</f>
        <v>0,8-0,4j</v>
      </c>
      <c r="E48">
        <f>IMABS(D48)</f>
        <v>0.894427190999916</v>
      </c>
      <c r="F48">
        <f t="shared" si="0"/>
        <v>-0.9691001300805633</v>
      </c>
      <c r="G48">
        <f>IMARGUMENT(D48)/PI()*180</f>
        <v>-26.565051177077986</v>
      </c>
      <c r="H48">
        <f>E48*Data!$B$10</f>
        <v>0.894427190999916</v>
      </c>
    </row>
    <row r="49" spans="1:8" ht="12.75">
      <c r="A49">
        <v>26</v>
      </c>
      <c r="B49" s="3">
        <f>A49*Data!$B$15/50</f>
        <v>827.6057040778558</v>
      </c>
      <c r="C49" s="2">
        <f>B49/Data!$B$16</f>
        <v>1.04</v>
      </c>
      <c r="D49" t="str">
        <f>IMPRODUCT(-Data!$B$8/Data!$B$6*Data!$B$10,IMDIV(COMPLEX(0,2*PI()*B49*Data!$B$13,"j"),COMPLEX(1,2*PI()*B49*Data!$B$13,"j")),"j")</f>
        <v>0,818639798488666-0,425692695214106j</v>
      </c>
      <c r="E49">
        <f>IMABS(D49)</f>
        <v>0.9227054732839799</v>
      </c>
      <c r="F49">
        <f t="shared" si="0"/>
        <v>-0.6987380648545944</v>
      </c>
      <c r="G49">
        <f>IMARGUMENT(D49)/PI()*180</f>
        <v>-27.474431626277116</v>
      </c>
      <c r="H49">
        <f>E49*Data!$B$10</f>
        <v>0.9227054732839799</v>
      </c>
    </row>
    <row r="50" spans="1:8" ht="12.75">
      <c r="A50">
        <v>27</v>
      </c>
      <c r="B50" s="3">
        <f>A50*Data!$B$15/50</f>
        <v>859.4366926962348</v>
      </c>
      <c r="C50" s="2">
        <f>B50/Data!$B$16</f>
        <v>1.0799999999999998</v>
      </c>
      <c r="D50" t="str">
        <f>IMPRODUCT(-Data!$B$8/Data!$B$6*Data!$B$10,IMDIV(COMPLEX(0,2*PI()*B50*Data!$B$13,"j"),COMPLEX(1,2*PI()*B50*Data!$B$13,"j")),"j")</f>
        <v>0,836172189532362-0,451532982347476j</v>
      </c>
      <c r="E50">
        <f>IMABS(D50)</f>
        <v>0.9502978294697672</v>
      </c>
      <c r="F50">
        <f t="shared" si="0"/>
        <v>-0.44280525371225277</v>
      </c>
      <c r="G50">
        <f>IMARGUMENT(D50)/PI()*180</f>
        <v>-28.369046293278604</v>
      </c>
      <c r="H50">
        <f>E50*Data!$B$10</f>
        <v>0.9502978294697672</v>
      </c>
    </row>
    <row r="51" spans="1:8" ht="12.75">
      <c r="A51">
        <v>28</v>
      </c>
      <c r="B51" s="3">
        <f>A51*Data!$B$15/50</f>
        <v>891.267681314614</v>
      </c>
      <c r="C51" s="2">
        <f>B51/Data!$B$16</f>
        <v>1.12</v>
      </c>
      <c r="D51" t="str">
        <f>IMPRODUCT(-Data!$B$8/Data!$B$6*Data!$B$10,IMDIV(COMPLEX(0,2*PI()*B51*Data!$B$13,"j"),COMPLEX(1,2*PI()*B51*Data!$B$13,"j")),"j")</f>
        <v>0,852618757612668-0,477466504263094j</v>
      </c>
      <c r="E51">
        <f>IMABS(D51)</f>
        <v>0.9772067378636871</v>
      </c>
      <c r="F51">
        <f t="shared" si="0"/>
        <v>-0.20027094435001777</v>
      </c>
      <c r="G51">
        <f>IMARGUMENT(D51)/PI()*180</f>
        <v>-29.248826336546973</v>
      </c>
      <c r="H51">
        <f>E51*Data!$B$10</f>
        <v>0.9772067378636871</v>
      </c>
    </row>
    <row r="52" spans="1:8" ht="12.75">
      <c r="A52">
        <v>29</v>
      </c>
      <c r="B52" s="3">
        <f>A52*Data!$B$15/50</f>
        <v>923.0986699329931</v>
      </c>
      <c r="C52" s="2">
        <f>B52/Data!$B$16</f>
        <v>1.1600000000000001</v>
      </c>
      <c r="D52" t="str">
        <f>IMPRODUCT(-Data!$B$8/Data!$B$6*Data!$B$10,IMDIV(COMPLEX(0,2*PI()*B52*Data!$B$13,"j"),COMPLEX(1,2*PI()*B52*Data!$B$13,"j")),"j")</f>
        <v>0,868003591739-0,50344208320862j</v>
      </c>
      <c r="E52">
        <f>IMABS(D52)</f>
        <v>1.0034361795436917</v>
      </c>
      <c r="F52">
        <f t="shared" si="0"/>
        <v>0.029795114877430477</v>
      </c>
      <c r="G52">
        <f>IMARGUMENT(D52)/PI()*180</f>
        <v>-30.113733150982437</v>
      </c>
      <c r="H52">
        <f>E52*Data!$B$10</f>
        <v>1.0034361795436917</v>
      </c>
    </row>
    <row r="53" spans="1:8" ht="12.75">
      <c r="A53">
        <v>30</v>
      </c>
      <c r="B53" s="3">
        <f>A53*Data!$B$15/50</f>
        <v>954.9296585513721</v>
      </c>
      <c r="C53" s="2">
        <f>B53/Data!$B$16</f>
        <v>1.2</v>
      </c>
      <c r="D53" t="str">
        <f>IMPRODUCT(-Data!$B$8/Data!$B$6*Data!$B$10,IMDIV(COMPLEX(0,2*PI()*B53*Data!$B$13,"j"),COMPLEX(1,2*PI()*B53*Data!$B$13,"j")),"j")</f>
        <v>0,88235294117647-0,529411764705882j</v>
      </c>
      <c r="E53">
        <f>IMABS(D53)</f>
        <v>1.0289915108550522</v>
      </c>
      <c r="F53">
        <f t="shared" si="0"/>
        <v>0.24823583725031487</v>
      </c>
      <c r="G53">
        <f>IMARGUMENT(D53)/PI()*180</f>
        <v>-30.963756532073525</v>
      </c>
      <c r="H53">
        <f>E53*Data!$B$10</f>
        <v>1.0289915108550522</v>
      </c>
    </row>
    <row r="54" spans="1:8" ht="12.75">
      <c r="A54">
        <v>31</v>
      </c>
      <c r="B54" s="3">
        <f>A54*Data!$B$15/50</f>
        <v>986.7606471697512</v>
      </c>
      <c r="C54" s="2">
        <f>B54/Data!$B$16</f>
        <v>1.24</v>
      </c>
      <c r="D54" t="str">
        <f>IMPRODUCT(-Data!$B$8/Data!$B$6*Data!$B$10,IMDIV(COMPLEX(0,2*PI()*B54*Data!$B$13,"j"),COMPLEX(1,2*PI()*B54*Data!$B$13,"j")),"j")</f>
        <v>0,895694885871136-0,555330829240104j</v>
      </c>
      <c r="E54">
        <f>IMABS(D54)</f>
        <v>1.053879337723351</v>
      </c>
      <c r="F54">
        <f t="shared" si="0"/>
        <v>0.4558177970238045</v>
      </c>
      <c r="G54">
        <f>IMARGUMENT(D54)/PI()*180</f>
        <v>-31.798912824294405</v>
      </c>
      <c r="H54">
        <f>E54*Data!$B$10</f>
        <v>1.053879337723351</v>
      </c>
    </row>
    <row r="55" spans="1:8" ht="12.75">
      <c r="A55">
        <v>32</v>
      </c>
      <c r="B55" s="3">
        <f>A55*Data!$B$15/50</f>
        <v>1018.5916357881302</v>
      </c>
      <c r="C55" s="2">
        <f>B55/Data!$B$16</f>
        <v>1.28</v>
      </c>
      <c r="D55" t="str">
        <f>IMPRODUCT(-Data!$B$8/Data!$B$6*Data!$B$10,IMDIV(COMPLEX(0,2*PI()*B55*Data!$B$13,"j"),COMPLEX(1,2*PI()*B55*Data!$B$13,"j")),"j")</f>
        <v>0,90805902383655-0,581157775255392j</v>
      </c>
      <c r="E55">
        <f>IMABS(D55)</f>
        <v>1.0781073928467353</v>
      </c>
      <c r="F55">
        <f t="shared" si="0"/>
        <v>0.6532404822776465</v>
      </c>
      <c r="G55">
        <f>IMARGUMENT(D55)/PI()*180</f>
        <v>-32.61924307119283</v>
      </c>
      <c r="H55">
        <f>E55*Data!$B$10</f>
        <v>1.0781073928467353</v>
      </c>
    </row>
    <row r="56" spans="1:8" ht="12.75">
      <c r="A56">
        <v>33</v>
      </c>
      <c r="B56" s="3">
        <f>A56*Data!$B$15/50</f>
        <v>1050.4226244065094</v>
      </c>
      <c r="C56" s="2">
        <f>B56/Data!$B$16</f>
        <v>1.32</v>
      </c>
      <c r="D56" t="str">
        <f>IMPRODUCT(-Data!$B$8/Data!$B$6*Data!$B$10,IMDIV(COMPLEX(0,2*PI()*B56*Data!$B$13,"j"),COMPLEX(1,2*PI()*B56*Data!$B$13,"j")),"j")</f>
        <v>0,919476177208136-0,60685427695737j</v>
      </c>
      <c r="E56">
        <f>IMABS(D56)</f>
        <v>1.1016844166614774</v>
      </c>
      <c r="F56">
        <f t="shared" si="0"/>
        <v>0.841144127504976</v>
      </c>
      <c r="G56">
        <f>IMARGUMENT(D56)/PI()*180</f>
        <v>-33.42481118260382</v>
      </c>
      <c r="H56">
        <f>E56*Data!$B$10</f>
        <v>1.1016844166614774</v>
      </c>
    </row>
    <row r="57" spans="1:8" ht="12.75">
      <c r="A57">
        <v>34</v>
      </c>
      <c r="B57" s="3">
        <f>A57*Data!$B$15/50</f>
        <v>1082.2536130248884</v>
      </c>
      <c r="C57" s="2">
        <f>B57/Data!$B$16</f>
        <v>1.36</v>
      </c>
      <c r="D57" t="str">
        <f>IMPRODUCT(-Data!$B$8/Data!$B$6*Data!$B$10,IMDIV(COMPLEX(0,2*PI()*B57*Data!$B$13,"j"),COMPLEX(1,2*PI()*B57*Data!$B$13,"j")),"j")</f>
        <v>0,929978118161926-0,63238512035011j</v>
      </c>
      <c r="E57">
        <f>IMABS(D57)</f>
        <v>1.1246200428145587</v>
      </c>
      <c r="F57">
        <f t="shared" si="0"/>
        <v>1.0201163835067921</v>
      </c>
      <c r="G57">
        <f>IMARGUMENT(D57)/PI()*180</f>
        <v>-34.21570213243741</v>
      </c>
      <c r="H57">
        <f>E57*Data!$B$10</f>
        <v>1.1246200428145587</v>
      </c>
    </row>
    <row r="58" spans="1:8" ht="12.75">
      <c r="A58">
        <v>35</v>
      </c>
      <c r="B58" s="3">
        <f>A58*Data!$B$15/50</f>
        <v>1114.0846016432674</v>
      </c>
      <c r="C58" s="2">
        <f>B58/Data!$B$16</f>
        <v>1.4</v>
      </c>
      <c r="D58" t="str">
        <f>IMPRODUCT(-Data!$B$8/Data!$B$6*Data!$B$10,IMDIV(COMPLEX(0,2*PI()*B58*Data!$B$13,"j"),COMPLEX(1,2*PI()*B58*Data!$B$13,"j")),"j")</f>
        <v>0,939597315436242-0,65771812080537j</v>
      </c>
      <c r="E58">
        <f>IMABS(D58)</f>
        <v>1.1469246887266575</v>
      </c>
      <c r="F58">
        <f t="shared" si="0"/>
        <v>1.1906980294420269</v>
      </c>
      <c r="G58">
        <f>IMARGUMENT(D58)/PI()*180</f>
        <v>-34.992020198558684</v>
      </c>
      <c r="H58">
        <f>E58*Data!$B$10</f>
        <v>1.1469246887266575</v>
      </c>
    </row>
    <row r="59" spans="1:8" ht="12.75">
      <c r="A59">
        <v>36</v>
      </c>
      <c r="B59" s="3">
        <f>A59*Data!$B$15/50</f>
        <v>1145.9155902616465</v>
      </c>
      <c r="C59" s="2">
        <f>B59/Data!$B$16</f>
        <v>1.44</v>
      </c>
      <c r="D59" t="str">
        <f>IMPRODUCT(-Data!$B$8/Data!$B$6*Data!$B$10,IMDIV(COMPLEX(0,2*PI()*B59*Data!$B$13,"j"),COMPLEX(1,2*PI()*B59*Data!$B$13,"j")),"j")</f>
        <v>0,94836670179136-0,682824025289778j</v>
      </c>
      <c r="E59">
        <f>IMABS(D59)</f>
        <v>1.168609451690152</v>
      </c>
      <c r="F59">
        <f t="shared" si="0"/>
        <v>1.3533878910728192</v>
      </c>
      <c r="G59">
        <f>IMARGUMENT(D59)/PI()*180</f>
        <v>-35.753887254436705</v>
      </c>
      <c r="H59">
        <f>E59*Data!$B$10</f>
        <v>1.168609451690152</v>
      </c>
    </row>
    <row r="60" spans="1:8" ht="12.75">
      <c r="A60">
        <v>37</v>
      </c>
      <c r="B60" s="3">
        <f>A60*Data!$B$15/50</f>
        <v>1177.7465788800257</v>
      </c>
      <c r="C60" s="2">
        <f>B60/Data!$B$16</f>
        <v>1.4800000000000002</v>
      </c>
      <c r="D60" t="str">
        <f>IMPRODUCT(-Data!$B$8/Data!$B$6*Data!$B$10,IMDIV(COMPLEX(0,2*PI()*B60*Data!$B$13,"j"),COMPLEX(1,2*PI()*B60*Data!$B$13,"j")),"j")</f>
        <v>0,956319462393384-0,707676402171104j</v>
      </c>
      <c r="E60">
        <f>IMABS(D60)</f>
        <v>1.1896860108205898</v>
      </c>
      <c r="F60">
        <f t="shared" si="0"/>
        <v>1.5086470974070778</v>
      </c>
      <c r="G60">
        <f>IMARGUMENT(D60)/PI()*180</f>
        <v>-36.50144112050631</v>
      </c>
      <c r="H60">
        <f>E60*Data!$B$10</f>
        <v>1.1896860108205898</v>
      </c>
    </row>
    <row r="61" spans="1:8" ht="12.75">
      <c r="A61">
        <v>38</v>
      </c>
      <c r="B61" s="3">
        <f>A61*Data!$B$15/50</f>
        <v>1209.5775674984047</v>
      </c>
      <c r="C61" s="2">
        <f>B61/Data!$B$16</f>
        <v>1.52</v>
      </c>
      <c r="D61" t="str">
        <f>IMPRODUCT(-Data!$B$8/Data!$B$6*Data!$B$10,IMDIV(COMPLEX(0,2*PI()*B61*Data!$B$13,"j"),COMPLEX(1,2*PI()*B61*Data!$B$13,"j")),"j")</f>
        <v>0,963488843813388-0,732251521298174j</v>
      </c>
      <c r="E61">
        <f>IMABS(D61)</f>
        <v>1.2101665350671158</v>
      </c>
      <c r="F61">
        <f t="shared" si="0"/>
        <v>1.656902782924091</v>
      </c>
      <c r="G61">
        <f>IMARGUMENT(D61)/PI()*180</f>
        <v>-37.23483398157463</v>
      </c>
      <c r="H61">
        <f>E61*Data!$B$10</f>
        <v>1.2101665350671158</v>
      </c>
    </row>
    <row r="62" spans="1:8" ht="12.75">
      <c r="A62">
        <v>39</v>
      </c>
      <c r="B62" s="3">
        <f>A62*Data!$B$15/50</f>
        <v>1241.4085561167838</v>
      </c>
      <c r="C62" s="2">
        <f>B62/Data!$B$16</f>
        <v>1.56</v>
      </c>
      <c r="D62" t="str">
        <f>IMPRODUCT(-Data!$B$8/Data!$B$6*Data!$B$10,IMDIV(COMPLEX(0,2*PI()*B62*Data!$B$13,"j"),COMPLEX(1,2*PI()*B62*Data!$B$13,"j")),"j")</f>
        <v>0,969907983088784-0,756528226809252j</v>
      </c>
      <c r="E62">
        <f>IMABS(D62)</f>
        <v>1.2300635973877547</v>
      </c>
      <c r="F62">
        <f t="shared" si="0"/>
        <v>1.7985513227805014</v>
      </c>
      <c r="G62">
        <f>IMARGUMENT(D62)/PI()*180</f>
        <v>-37.95423087513253</v>
      </c>
      <c r="H62">
        <f>E62*Data!$B$10</f>
        <v>1.2300635973877547</v>
      </c>
    </row>
    <row r="63" spans="1:8" ht="12.75">
      <c r="A63">
        <v>40</v>
      </c>
      <c r="B63" s="3">
        <f>A63*Data!$B$15/50</f>
        <v>1273.2395447351628</v>
      </c>
      <c r="C63" s="2">
        <f>B63/Data!$B$16</f>
        <v>1.6</v>
      </c>
      <c r="D63" t="str">
        <f>IMPRODUCT(-Data!$B$8/Data!$B$6*Data!$B$10,IMDIV(COMPLEX(0,2*PI()*B63*Data!$B$13,"j"),COMPLEX(1,2*PI()*B63*Data!$B$13,"j")),"j")</f>
        <v>0,97560975609756-0,780487804878048j</v>
      </c>
      <c r="E63">
        <f>IMABS(D63)</f>
        <v>1.2493900951088472</v>
      </c>
      <c r="F63">
        <f t="shared" si="0"/>
        <v>1.9339611726415078</v>
      </c>
      <c r="G63">
        <f>IMARGUMENT(D63)/PI()*180</f>
        <v>-38.659808254090095</v>
      </c>
      <c r="H63">
        <f>E63*Data!$B$10</f>
        <v>1.2493900951088472</v>
      </c>
    </row>
    <row r="64" spans="1:8" ht="12.75">
      <c r="A64">
        <v>41</v>
      </c>
      <c r="B64" s="3">
        <f>A64*Data!$B$15/50</f>
        <v>1305.0705333535418</v>
      </c>
      <c r="C64" s="2">
        <f>B64/Data!$B$16</f>
        <v>1.64</v>
      </c>
      <c r="D64" t="str">
        <f>IMPRODUCT(-Data!$B$8/Data!$B$6*Data!$B$10,IMDIV(COMPLEX(0,2*PI()*B64*Data!$B$13,"j"),COMPLEX(1,2*PI()*B64*Data!$B$13,"j")),"j")</f>
        <v>0,980626644343458-0,804113848361636j</v>
      </c>
      <c r="E64">
        <f>IMABS(D64)</f>
        <v>1.268159176414093</v>
      </c>
      <c r="F64">
        <f t="shared" si="0"/>
        <v>2.0634753721701826</v>
      </c>
      <c r="G64">
        <f>IMARGUMENT(D64)/PI()*180</f>
        <v>-39.351752626264755</v>
      </c>
      <c r="H64">
        <f>E64*Data!$B$10</f>
        <v>1.268159176414093</v>
      </c>
    </row>
    <row r="65" spans="1:8" ht="12.75">
      <c r="A65">
        <v>42</v>
      </c>
      <c r="B65" s="3">
        <f>A65*Data!$B$15/50</f>
        <v>1336.901521971921</v>
      </c>
      <c r="C65" s="2">
        <f>B65/Data!$B$16</f>
        <v>1.6800000000000002</v>
      </c>
      <c r="D65" t="str">
        <f>IMPRODUCT(-Data!$B$8/Data!$B$6*Data!$B$10,IMDIV(COMPLEX(0,2*PI()*B65*Data!$B$13,"j"),COMPLEX(1,2*PI()*B65*Data!$B$13,"j")),"j")</f>
        <v>0,98499061913696-0,827392120075046j</v>
      </c>
      <c r="E65">
        <f>IMABS(D65)</f>
        <v>1.2863841728465455</v>
      </c>
      <c r="F65">
        <f t="shared" si="0"/>
        <v>2.1874137610524675</v>
      </c>
      <c r="G65">
        <f>IMARGUMENT(D65)/PI()*180</f>
        <v>-40.03025927188969</v>
      </c>
      <c r="H65">
        <f>E65*Data!$B$10</f>
        <v>1.2863841728465455</v>
      </c>
    </row>
    <row r="66" spans="1:8" ht="12.75">
      <c r="A66">
        <v>43</v>
      </c>
      <c r="B66" s="3">
        <f>A66*Data!$B$15/50</f>
        <v>1368.7325105903</v>
      </c>
      <c r="C66" s="2">
        <f>B66/Data!$B$16</f>
        <v>1.7200000000000002</v>
      </c>
      <c r="D66" t="str">
        <f>IMPRODUCT(-Data!$B$8/Data!$B$6*Data!$B$10,IMDIV(COMPLEX(0,2*PI()*B66*Data!$B$13,"j"),COMPLEX(1,2*PI()*B66*Data!$B$13,"j")),"j")</f>
        <v>0,988733042078638-0,85031041618763j</v>
      </c>
      <c r="E66">
        <f>IMABS(D66)</f>
        <v>1.3040785376560948</v>
      </c>
      <c r="F66">
        <f t="shared" si="0"/>
        <v>2.306074948217995</v>
      </c>
      <c r="G66">
        <f>IMARGUMENT(D66)/PI()*180</f>
        <v>-40.69553103949207</v>
      </c>
      <c r="H66">
        <f>E66*Data!$B$10</f>
        <v>1.3040785376560948</v>
      </c>
    </row>
    <row r="67" spans="1:8" ht="12.75">
      <c r="A67">
        <v>44</v>
      </c>
      <c r="B67" s="3">
        <f>A67*Data!$B$15/50</f>
        <v>1400.563499208679</v>
      </c>
      <c r="C67" s="2">
        <f>B67/Data!$B$16</f>
        <v>1.76</v>
      </c>
      <c r="D67" t="str">
        <f>IMPRODUCT(-Data!$B$8/Data!$B$6*Data!$B$10,IMDIV(COMPLEX(0,2*PI()*B67*Data!$B$13,"j"),COMPLEX(1,2*PI()*B67*Data!$B$13,"j")),"j")</f>
        <v>0,991884580703336-0,872858431018936j</v>
      </c>
      <c r="E67">
        <f>IMABS(D67)</f>
        <v>1.3212557897840491</v>
      </c>
      <c r="F67">
        <f t="shared" si="0"/>
        <v>2.4197380682321463</v>
      </c>
      <c r="G67">
        <f>IMARGUMENT(D67)/PI()*180</f>
        <v>-41.347777219693675</v>
      </c>
      <c r="H67">
        <f>E67*Data!$B$10</f>
        <v>1.3212557897840491</v>
      </c>
    </row>
    <row r="68" spans="1:8" ht="12.75">
      <c r="A68">
        <v>45</v>
      </c>
      <c r="B68" s="3">
        <f>A68*Data!$B$15/50</f>
        <v>1432.3944878270581</v>
      </c>
      <c r="C68" s="2">
        <f>B68/Data!$B$16</f>
        <v>1.8</v>
      </c>
      <c r="D68" t="str">
        <f>IMPRODUCT(-Data!$B$8/Data!$B$6*Data!$B$10,IMDIV(COMPLEX(0,2*PI()*B68*Data!$B$13,"j"),COMPLEX(1,2*PI()*B68*Data!$B$13,"j")),"j")</f>
        <v>0,994475138121546-0,895027624309392j</v>
      </c>
      <c r="E68">
        <f>IMABS(D68)</f>
        <v>1.3379294632448984</v>
      </c>
      <c r="F68">
        <f t="shared" si="0"/>
        <v>2.52866435337427</v>
      </c>
      <c r="G68">
        <f>IMARGUMENT(D68)/PI()*180</f>
        <v>-41.98721249581668</v>
      </c>
      <c r="H68">
        <f>E68*Data!$B$10</f>
        <v>1.3379294632448984</v>
      </c>
    </row>
    <row r="69" spans="1:8" ht="12.75">
      <c r="A69">
        <v>46</v>
      </c>
      <c r="B69" s="3">
        <f>A69*Data!$B$15/50</f>
        <v>1464.2254764454372</v>
      </c>
      <c r="C69" s="2">
        <f>B69/Data!$B$16</f>
        <v>1.8399999999999999</v>
      </c>
      <c r="D69" t="str">
        <f>IMPRODUCT(-Data!$B$8/Data!$B$6*Data!$B$10,IMDIV(COMPLEX(0,2*PI()*B69*Data!$B$13,"j"),COMPLEX(1,2*PI()*B69*Data!$B$13,"j")),"j")</f>
        <v>0,996533795493934-0,91681109185442j</v>
      </c>
      <c r="E69">
        <f>IMABS(D69)</f>
        <v>1.354113061641767</v>
      </c>
      <c r="F69">
        <f t="shared" si="0"/>
        <v>2.6330985454343576</v>
      </c>
      <c r="G69">
        <f>IMARGUMENT(D69)/PI()*180</f>
        <v>-42.614055969611215</v>
      </c>
      <c r="H69">
        <f>E69*Data!$B$10</f>
        <v>1.354113061641767</v>
      </c>
    </row>
    <row r="70" spans="1:8" ht="12.75">
      <c r="A70">
        <v>47</v>
      </c>
      <c r="B70" s="3">
        <f>A70*Data!$B$15/50</f>
        <v>1496.0564650638162</v>
      </c>
      <c r="C70" s="2">
        <f>B70/Data!$B$16</f>
        <v>1.88</v>
      </c>
      <c r="D70" t="str">
        <f>IMPRODUCT(-Data!$B$8/Data!$B$6*Data!$B$10,IMDIV(COMPLEX(0,2*PI()*B70*Data!$B$13,"j"),COMPLEX(1,2*PI()*B70*Data!$B$13,"j")),"j")</f>
        <v>0,998088766192398-0,938203440220854j</v>
      </c>
      <c r="E70">
        <f>IMABS(D70)</f>
        <v>1.3698200175357742</v>
      </c>
      <c r="F70">
        <f t="shared" si="0"/>
        <v>2.7332701675667517</v>
      </c>
      <c r="G70">
        <f>IMARGUMENT(D70)/PI()*180</f>
        <v>-43.22853025996592</v>
      </c>
      <c r="H70">
        <f>E70*Data!$B$10</f>
        <v>1.3698200175357742</v>
      </c>
    </row>
    <row r="71" spans="1:8" ht="12.75">
      <c r="A71">
        <v>48</v>
      </c>
      <c r="B71" s="3">
        <f>A71*Data!$B$15/50</f>
        <v>1527.8874536821954</v>
      </c>
      <c r="C71" s="2">
        <f>B71/Data!$B$16</f>
        <v>1.9200000000000002</v>
      </c>
      <c r="D71" t="str">
        <f>IMPRODUCT(-Data!$B$8/Data!$B$6*Data!$B$10,IMDIV(COMPLEX(0,2*PI()*B71*Data!$B$13,"j"),COMPLEX(1,2*PI()*B71*Data!$B$13,"j")),"j")</f>
        <v>0,99916736053289-0,959200666111574j</v>
      </c>
      <c r="E71">
        <f>IMABS(D71)</f>
        <v>1.3850636563794276</v>
      </c>
      <c r="F71">
        <f t="shared" si="0"/>
        <v>2.829394673482688</v>
      </c>
      <c r="G71">
        <f>IMARGUMENT(D71)/PI()*180</f>
        <v>-43.83086067209257</v>
      </c>
      <c r="H71">
        <f>E71*Data!$B$10</f>
        <v>1.3850636563794276</v>
      </c>
    </row>
    <row r="72" spans="1:8" ht="12.75">
      <c r="A72">
        <v>49</v>
      </c>
      <c r="B72" s="3">
        <f>A72*Data!$B$15/50</f>
        <v>1559.7184423005745</v>
      </c>
      <c r="C72" s="2">
        <f>B72/Data!$B$16</f>
        <v>1.96</v>
      </c>
      <c r="D72" t="str">
        <f>IMPRODUCT(-Data!$B$8/Data!$B$6*Data!$B$10,IMDIV(COMPLEX(0,2*PI()*B72*Data!$B$13,"j"),COMPLEX(1,2*PI()*B72*Data!$B$13,"j")),"j")</f>
        <v>0,999795960008162-0,979800040807998j</v>
      </c>
      <c r="E72">
        <f>IMABS(D72)</f>
        <v>1.399857164719314</v>
      </c>
      <c r="F72">
        <f t="shared" si="0"/>
        <v>2.9216744887236015</v>
      </c>
      <c r="G72">
        <f>IMARGUMENT(D72)/PI()*180</f>
        <v>-44.42127443439222</v>
      </c>
      <c r="H72">
        <f>E72*Data!$B$10</f>
        <v>1.399857164719314</v>
      </c>
    </row>
    <row r="73" spans="1:8" ht="12.75">
      <c r="A73">
        <v>50</v>
      </c>
      <c r="B73" s="3">
        <f>A73*Data!$B$15/50</f>
        <v>1591.5494309189535</v>
      </c>
      <c r="C73" s="2">
        <f>B73/Data!$B$16</f>
        <v>2</v>
      </c>
      <c r="D73" t="str">
        <f>IMPRODUCT(-Data!$B$8/Data!$B$6*Data!$B$10,IMDIV(COMPLEX(0,2*PI()*B73*Data!$B$13,"j"),COMPLEX(1,2*PI()*B73*Data!$B$13,"j")),"j")</f>
        <v>1-j</v>
      </c>
      <c r="E73">
        <f>IMABS(D73)</f>
        <v>1.4142135623730951</v>
      </c>
      <c r="F73">
        <f t="shared" si="0"/>
        <v>3.0102999566398125</v>
      </c>
      <c r="G73">
        <f>IMARGUMENT(D73)/PI()*180</f>
        <v>-45</v>
      </c>
      <c r="H73">
        <f>E73*Data!$B$10</f>
        <v>1.4142135623730951</v>
      </c>
    </row>
    <row r="74" spans="1:8" ht="12.75">
      <c r="A74">
        <v>51</v>
      </c>
      <c r="B74" s="3">
        <f>(A74-50)*9*Data!$B$15/50+Data!$B$15</f>
        <v>1878.0283284843651</v>
      </c>
      <c r="C74" s="2">
        <f>B74/Data!$B$16</f>
        <v>2.36</v>
      </c>
      <c r="D74" t="str">
        <f>IMPRODUCT(-Data!$B$8/Data!$B$6*Data!$B$10,IMDIV(COMPLEX(0,2*PI()*B74*Data!$B$13,"j"),COMPLEX(1,2*PI()*B74*Data!$B$13,"j")),"j")</f>
        <v>0,98645711419495-1,16401939475004j</v>
      </c>
      <c r="E74">
        <f>IMABS(D74)</f>
        <v>1.5257912011478103</v>
      </c>
      <c r="F74">
        <f t="shared" si="0"/>
        <v>3.6699021220014263</v>
      </c>
      <c r="G74">
        <f>IMARGUMENT(D74)/PI()*180</f>
        <v>-49.72013693104353</v>
      </c>
      <c r="H74">
        <f>E74*Data!$B$10</f>
        <v>1.5257912011478103</v>
      </c>
    </row>
    <row r="75" spans="1:8" ht="12.75">
      <c r="A75">
        <v>52</v>
      </c>
      <c r="B75" s="3">
        <f>(A75-50)*9*Data!$B$15/50+Data!$B$15</f>
        <v>2164.507226049777</v>
      </c>
      <c r="C75" s="2">
        <f>B75/Data!$B$16</f>
        <v>2.72</v>
      </c>
      <c r="D75" t="str">
        <f>IMPRODUCT(-Data!$B$8/Data!$B$6*Data!$B$10,IMDIV(COMPLEX(0,2*PI()*B75*Data!$B$13,"j"),COMPLEX(1,2*PI()*B75*Data!$B$13,"j")),"j")</f>
        <v>0,954519932622122-1,29814710836609j</v>
      </c>
      <c r="E75">
        <f>IMABS(D75)</f>
        <v>1.6113020252988517</v>
      </c>
      <c r="F75">
        <f t="shared" si="0"/>
        <v>4.143539059492305</v>
      </c>
      <c r="G75">
        <f>IMARGUMENT(D75)/PI()*180</f>
        <v>-53.673174047879854</v>
      </c>
      <c r="H75">
        <f>E75*Data!$B$10</f>
        <v>1.6113020252988517</v>
      </c>
    </row>
    <row r="76" spans="1:8" ht="12.75">
      <c r="A76">
        <v>53</v>
      </c>
      <c r="B76" s="3">
        <f>(A76-50)*9*Data!$B$15/50+Data!$B$15</f>
        <v>2450.9861236151883</v>
      </c>
      <c r="C76" s="2">
        <f>B76/Data!$B$16</f>
        <v>3.08</v>
      </c>
      <c r="D76" t="str">
        <f>IMPRODUCT(-Data!$B$8/Data!$B$6*Data!$B$10,IMDIV(COMPLEX(0,2*PI()*B76*Data!$B$13,"j"),COMPLEX(1,2*PI()*B76*Data!$B$13,"j")),"j")</f>
        <v>0,913512872226836-1,40680982322933j</v>
      </c>
      <c r="E76">
        <f>IMABS(D76)</f>
        <v>1.677384763987876</v>
      </c>
      <c r="F76">
        <f t="shared" si="0"/>
        <v>4.492653878361811</v>
      </c>
      <c r="G76">
        <f>IMARGUMENT(D76)/PI()*180</f>
        <v>-57.00229489878376</v>
      </c>
      <c r="H76">
        <f>E76*Data!$B$10</f>
        <v>1.677384763987876</v>
      </c>
    </row>
    <row r="77" spans="1:8" ht="12.75">
      <c r="A77">
        <v>54</v>
      </c>
      <c r="B77" s="3">
        <f>(A77-50)*9*Data!$B$15/50+Data!$B$15</f>
        <v>2737.4650211806</v>
      </c>
      <c r="C77" s="2">
        <f>B77/Data!$B$16</f>
        <v>3.4400000000000004</v>
      </c>
      <c r="D77" t="str">
        <f>IMPRODUCT(-Data!$B$8/Data!$B$6*Data!$B$10,IMDIV(COMPLEX(0,2*PI()*B77*Data!$B$13,"j"),COMPLEX(1,2*PI()*B77*Data!$B$13,"j")),"j")</f>
        <v>0,869037995149556-1,49474535165724j</v>
      </c>
      <c r="E77">
        <f>IMABS(D77)</f>
        <v>1.72901437336839</v>
      </c>
      <c r="F77">
        <f t="shared" si="0"/>
        <v>4.755972071940359</v>
      </c>
      <c r="G77">
        <f>IMARGUMENT(D77)/PI()*180</f>
        <v>-59.82647997035573</v>
      </c>
      <c r="H77">
        <f>E77*Data!$B$10</f>
        <v>1.72901437336839</v>
      </c>
    </row>
    <row r="78" spans="1:8" ht="12.75">
      <c r="A78">
        <v>55</v>
      </c>
      <c r="B78" s="3">
        <f>(A78-50)*9*Data!$B$15/50+Data!$B$15</f>
        <v>3023.9439187460116</v>
      </c>
      <c r="C78" s="2">
        <f>B78/Data!$B$16</f>
        <v>3.8</v>
      </c>
      <c r="D78" t="str">
        <f>IMPRODUCT(-Data!$B$8/Data!$B$6*Data!$B$10,IMDIV(COMPLEX(0,2*PI()*B78*Data!$B$13,"j"),COMPLEX(1,2*PI()*B78*Data!$B$13,"j")),"j")</f>
        <v>0,824295010845988-1,56616052060738j</v>
      </c>
      <c r="E78">
        <f>IMABS(D78)</f>
        <v>1.7698364447639696</v>
      </c>
      <c r="F78">
        <f t="shared" si="0"/>
        <v>4.958662678439746</v>
      </c>
      <c r="G78">
        <f>IMARGUMENT(D78)/PI()*180</f>
        <v>-62.241459398940016</v>
      </c>
      <c r="H78">
        <f>E78*Data!$B$10</f>
        <v>1.7698364447639696</v>
      </c>
    </row>
    <row r="79" spans="1:8" ht="12.75">
      <c r="A79">
        <v>56</v>
      </c>
      <c r="B79" s="3">
        <f>(A79-50)*9*Data!$B$15/50+Data!$B$15</f>
        <v>3310.422816311423</v>
      </c>
      <c r="C79" s="2">
        <f>B79/Data!$B$16</f>
        <v>4.16</v>
      </c>
      <c r="D79" t="str">
        <f>IMPRODUCT(-Data!$B$8/Data!$B$6*Data!$B$10,IMDIV(COMPLEX(0,2*PI()*B79*Data!$B$13,"j"),COMPLEX(1,2*PI()*B79*Data!$B$13,"j")),"j")</f>
        <v>0,78101531991589-1,62451186542505j</v>
      </c>
      <c r="E79">
        <f>IMABS(D79)</f>
        <v>1.80250484905037</v>
      </c>
      <c r="F79">
        <f t="shared" si="0"/>
        <v>5.1175288344089225</v>
      </c>
      <c r="G79">
        <f>IMARGUMENT(D79)/PI()*180</f>
        <v>-64.32318431816176</v>
      </c>
      <c r="H79">
        <f>E79*Data!$B$10</f>
        <v>1.80250484905037</v>
      </c>
    </row>
    <row r="80" spans="1:8" ht="12.75">
      <c r="A80">
        <v>57</v>
      </c>
      <c r="B80" s="3">
        <f>(A80-50)*9*Data!$B$15/50+Data!$B$15</f>
        <v>3596.901713876835</v>
      </c>
      <c r="C80" s="2">
        <f>B80/Data!$B$16</f>
        <v>4.5200000000000005</v>
      </c>
      <c r="D80" t="str">
        <f>IMPRODUCT(-Data!$B$8/Data!$B$6*Data!$B$10,IMDIV(COMPLEX(0,2*PI()*B80*Data!$B$13,"j"),COMPLEX(1,2*PI()*B80*Data!$B$13,"j")),"j")</f>
        <v>0,740061562643264-1,67253913157378j</v>
      </c>
      <c r="E80">
        <f>IMABS(D80)</f>
        <v>1.8289555115277036</v>
      </c>
      <c r="F80">
        <f t="shared" si="0"/>
        <v>5.244062831966687</v>
      </c>
      <c r="G80">
        <f>IMARGUMENT(D80)/PI()*180</f>
        <v>-66.1316699866927</v>
      </c>
      <c r="H80">
        <f>E80*Data!$B$10</f>
        <v>1.8289555115277036</v>
      </c>
    </row>
    <row r="81" spans="1:8" ht="12.75">
      <c r="A81">
        <v>58</v>
      </c>
      <c r="B81" s="3">
        <f>(A81-50)*9*Data!$B$15/50+Data!$B$15</f>
        <v>3883.3806114422464</v>
      </c>
      <c r="C81" s="2">
        <f>B81/Data!$B$16</f>
        <v>4.88</v>
      </c>
      <c r="D81" t="str">
        <f>IMPRODUCT(-Data!$B$8/Data!$B$6*Data!$B$10,IMDIV(COMPLEX(0,2*PI()*B81*Data!$B$13,"j"),COMPLEX(1,2*PI()*B81*Data!$B$13,"j")),"j")</f>
        <v>0,701794753796594-1,71237919926369j</v>
      </c>
      <c r="E81">
        <f>IMABS(D81)</f>
        <v>1.850610277321343</v>
      </c>
      <c r="F81">
        <f t="shared" si="0"/>
        <v>5.346299393649904</v>
      </c>
      <c r="G81">
        <f>IMARGUMENT(D81)/PI()*180</f>
        <v>-67.71441235316725</v>
      </c>
      <c r="H81">
        <f>E81*Data!$B$10</f>
        <v>1.850610277321343</v>
      </c>
    </row>
    <row r="82" spans="1:8" ht="12.75">
      <c r="A82">
        <v>59</v>
      </c>
      <c r="B82" s="3">
        <f>(A82-50)*9*Data!$B$15/50+Data!$B$15</f>
        <v>4169.859509007658</v>
      </c>
      <c r="C82" s="2">
        <f>B82/Data!$B$16</f>
        <v>5.239999999999999</v>
      </c>
      <c r="D82" t="str">
        <f>IMPRODUCT(-Data!$B$8/Data!$B$6*Data!$B$10,IMDIV(COMPLEX(0,2*PI()*B82*Data!$B$13,"j"),COMPLEX(1,2*PI()*B82*Data!$B$13,"j")),"j")</f>
        <v>0,666293677839378-1,74568943593917j</v>
      </c>
      <c r="E82">
        <f>IMABS(D82)</f>
        <v>1.8685231793794645</v>
      </c>
      <c r="F82">
        <f t="shared" si="0"/>
        <v>5.429969794466734</v>
      </c>
      <c r="G82">
        <f>IMARGUMENT(D82)/PI()*180</f>
        <v>-69.10917523759153</v>
      </c>
      <c r="H82">
        <f>E82*Data!$B$10</f>
        <v>1.8685231793794645</v>
      </c>
    </row>
    <row r="83" spans="1:8" ht="12.75">
      <c r="A83">
        <v>60</v>
      </c>
      <c r="B83" s="3">
        <f>(A83-50)*9*Data!$B$15/50+Data!$B$15</f>
        <v>4456.33840657307</v>
      </c>
      <c r="C83" s="2">
        <f>B83/Data!$B$16</f>
        <v>5.6</v>
      </c>
      <c r="D83" t="str">
        <f>IMPRODUCT(-Data!$B$8/Data!$B$6*Data!$B$10,IMDIV(COMPLEX(0,2*PI()*B83*Data!$B$13,"j"),COMPLEX(1,2*PI()*B83*Data!$B$13,"j")),"j")</f>
        <v>0,633484162895928-1,7737556561086j</v>
      </c>
      <c r="E83">
        <f>IMABS(D83)</f>
        <v>1.883483823189678</v>
      </c>
      <c r="F83">
        <f t="shared" si="0"/>
        <v>5.499237889993291</v>
      </c>
      <c r="G83">
        <f>IMARGUMENT(D83)/PI()*180</f>
        <v>-70.34617594194673</v>
      </c>
      <c r="H83">
        <f>E83*Data!$B$10</f>
        <v>1.883483823189678</v>
      </c>
    </row>
    <row r="84" spans="1:8" ht="12.75">
      <c r="A84">
        <v>61</v>
      </c>
      <c r="B84" s="3">
        <f>(A84-50)*9*Data!$B$15/50+Data!$B$15</f>
        <v>4742.817304138482</v>
      </c>
      <c r="C84" s="2">
        <f>B84/Data!$B$16</f>
        <v>5.96</v>
      </c>
      <c r="D84" t="str">
        <f>IMPRODUCT(-Data!$B$8/Data!$B$6*Data!$B$10,IMDIV(COMPLEX(0,2*PI()*B84*Data!$B$13,"j"),COMPLEX(1,2*PI()*B84*Data!$B$13,"j")),"j")</f>
        <v>0,603214444759322-1,79757904538278j</v>
      </c>
      <c r="E84">
        <f>IMABS(D84)</f>
        <v>1.896090211663349</v>
      </c>
      <c r="F84">
        <f t="shared" si="0"/>
        <v>5.557179924762159</v>
      </c>
      <c r="G84">
        <f>IMARGUMENT(D84)/PI()*180</f>
        <v>-71.44976807407227</v>
      </c>
      <c r="H84">
        <f>E84*Data!$B$10</f>
        <v>1.896090211663349</v>
      </c>
    </row>
    <row r="85" spans="1:8" ht="12.75">
      <c r="A85">
        <v>62</v>
      </c>
      <c r="B85" s="3">
        <f>(A85-50)*9*Data!$B$15/50+Data!$B$15</f>
        <v>5029.296201703893</v>
      </c>
      <c r="C85" s="2">
        <f>B85/Data!$B$16</f>
        <v>6.319999999999999</v>
      </c>
      <c r="D85" t="str">
        <f>IMPRODUCT(-Data!$B$8/Data!$B$6*Data!$B$10,IMDIV(COMPLEX(0,2*PI()*B85*Data!$B$13,"j"),COMPLEX(1,2*PI()*B85*Data!$B$13,"j")),"j")</f>
        <v>0,575298572676958-1,81794348965919j</v>
      </c>
      <c r="E85">
        <f>IMABS(D85)</f>
        <v>1.9068001938636305</v>
      </c>
      <c r="F85">
        <f t="shared" si="0"/>
        <v>5.606103748191138</v>
      </c>
      <c r="G85">
        <f>IMARGUMENT(D85)/PI()*180</f>
        <v>-72.43972794819933</v>
      </c>
      <c r="H85">
        <f>E85*Data!$B$10</f>
        <v>1.9068001938636305</v>
      </c>
    </row>
    <row r="86" spans="1:8" ht="12.75">
      <c r="A86">
        <v>63</v>
      </c>
      <c r="B86" s="3">
        <f>(A86-50)*9*Data!$B$15/50+Data!$B$15</f>
        <v>5315.7750992693045</v>
      </c>
      <c r="C86" s="2">
        <f>B86/Data!$B$16</f>
        <v>6.68</v>
      </c>
      <c r="D86" t="str">
        <f>IMPRODUCT(-Data!$B$8/Data!$B$6*Data!$B$10,IMDIV(COMPLEX(0,2*PI()*B86*Data!$B$13,"j"),COMPLEX(1,2*PI()*B86*Data!$B$13,"j")),"j")</f>
        <v>0,549540952318274-1,83546678074303j</v>
      </c>
      <c r="E86">
        <f>IMABS(D86)</f>
        <v>1.9159680481380834</v>
      </c>
      <c r="F86">
        <f t="shared" si="0"/>
        <v>5.647765244818958</v>
      </c>
      <c r="G86">
        <f>IMARGUMENT(D86)/PI()*180</f>
        <v>-73.33223696037298</v>
      </c>
      <c r="H86">
        <f>E86*Data!$B$10</f>
        <v>1.9159680481380834</v>
      </c>
    </row>
    <row r="87" spans="1:8" ht="12.75">
      <c r="A87">
        <v>64</v>
      </c>
      <c r="B87" s="3">
        <f>(A87-50)*9*Data!$B$15/50+Data!$B$15</f>
        <v>5602.253996834716</v>
      </c>
      <c r="C87" s="2">
        <f>B87/Data!$B$16</f>
        <v>7.04</v>
      </c>
      <c r="D87" t="str">
        <f>IMPRODUCT(-Data!$B$8/Data!$B$6*Data!$B$10,IMDIV(COMPLEX(0,2*PI()*B87*Data!$B$13,"j"),COMPLEX(1,2*PI()*B87*Data!$B$13,"j")),"j")</f>
        <v>0,52574979089497-1,85063926395029j</v>
      </c>
      <c r="E87">
        <f>IMABS(D87)</f>
        <v>1.923870714965165</v>
      </c>
      <c r="F87">
        <f t="shared" si="0"/>
        <v>5.683517677697443</v>
      </c>
      <c r="G87">
        <f>IMARGUMENT(D87)/PI()*180</f>
        <v>-74.14063373339428</v>
      </c>
      <c r="H87">
        <f>E87*Data!$B$10</f>
        <v>1.923870714965165</v>
      </c>
    </row>
    <row r="88" spans="1:8" ht="12.75">
      <c r="A88">
        <v>65</v>
      </c>
      <c r="B88" s="3">
        <f>(A88-50)*9*Data!$B$15/50+Data!$B$15</f>
        <v>5888.732894400128</v>
      </c>
      <c r="C88" s="2">
        <f>B88/Data!$B$16</f>
        <v>7.4</v>
      </c>
      <c r="D88" t="str">
        <f>IMPRODUCT(-Data!$B$8/Data!$B$6*Data!$B$10,IMDIV(COMPLEX(0,2*PI()*B88*Data!$B$13,"j"),COMPLEX(1,2*PI()*B88*Data!$B$13,"j")),"j")</f>
        <v>0,503744043567052-1,86385296119809j</v>
      </c>
      <c r="E88">
        <f>IMABS(D88)</f>
        <v>1.9307267860565287</v>
      </c>
      <c r="F88">
        <f aca="true" t="shared" si="1" ref="F88:F151">20*LOG10(ABS(E88))</f>
        <v>5.714416436716942</v>
      </c>
      <c r="G88">
        <f>IMARGUMENT(D88)/PI()*180</f>
        <v>-74.87599269168942</v>
      </c>
      <c r="H88">
        <f>E88*Data!$B$10</f>
        <v>1.9307267860565287</v>
      </c>
    </row>
    <row r="89" spans="1:8" ht="12.75">
      <c r="A89">
        <v>66</v>
      </c>
      <c r="B89" s="3">
        <f>(A89-50)*9*Data!$B$15/50+Data!$B$15</f>
        <v>6175.211791965539</v>
      </c>
      <c r="C89" s="2">
        <f>B89/Data!$B$16</f>
        <v>7.76</v>
      </c>
      <c r="D89" t="str">
        <f>IMPRODUCT(-Data!$B$8/Data!$B$6*Data!$B$10,IMDIV(COMPLEX(0,2*PI()*B89*Data!$B$13,"j"),COMPLEX(1,2*PI()*B89*Data!$B$13,"j")),"j")</f>
        <v>0,483356587602152-1,87542355989635j</v>
      </c>
      <c r="E89">
        <f>IMABS(D89)</f>
        <v>1.9367103861426198</v>
      </c>
      <c r="F89">
        <f t="shared" si="1"/>
        <v>5.741293631687183</v>
      </c>
      <c r="G89">
        <f>IMARGUMENT(D89)/PI()*180</f>
        <v>-75.54757174890703</v>
      </c>
      <c r="H89">
        <f>E89*Data!$B$10</f>
        <v>1.9367103861426198</v>
      </c>
    </row>
    <row r="90" spans="1:8" ht="12.75">
      <c r="A90">
        <v>67</v>
      </c>
      <c r="B90" s="3">
        <f>(A90-50)*9*Data!$B$15/50+Data!$B$15</f>
        <v>6461.690689530951</v>
      </c>
      <c r="C90" s="2">
        <f>B90/Data!$B$16</f>
        <v>8.120000000000001</v>
      </c>
      <c r="D90" t="str">
        <f>IMPRODUCT(-Data!$B$8/Data!$B$6*Data!$B$10,IMDIV(COMPLEX(0,2*PI()*B90*Data!$B$13,"j"),COMPLEX(1,2*PI()*B90*Data!$B$13,"j")),"j")</f>
        <v>0,464435242169804-1,88560708320941j</v>
      </c>
      <c r="E90">
        <f>IMABS(D90)</f>
        <v>1.9419614224847062</v>
      </c>
      <c r="F90">
        <f t="shared" si="1"/>
        <v>5.764811965935833</v>
      </c>
      <c r="G90">
        <f>IMARGUMENT(D90)/PI()*180</f>
        <v>-76.16316099211816</v>
      </c>
      <c r="H90">
        <f>E90*Data!$B$10</f>
        <v>1.9419614224847062</v>
      </c>
    </row>
    <row r="91" spans="1:8" ht="12.75">
      <c r="A91">
        <v>68</v>
      </c>
      <c r="B91" s="3">
        <f>(A91-50)*9*Data!$B$15/50+Data!$B$15</f>
        <v>6748.169587096363</v>
      </c>
      <c r="C91" s="2">
        <f>B91/Data!$B$16</f>
        <v>8.48</v>
      </c>
      <c r="D91" t="str">
        <f>IMPRODUCT(-Data!$B$8/Data!$B$6*Data!$B$10,IMDIV(COMPLEX(0,2*PI()*B91*Data!$B$13,"j"),COMPLEX(1,2*PI()*B91*Data!$B$13,"j")),"j")</f>
        <v>0,44684259337324-1,89461259590254j</v>
      </c>
      <c r="E91">
        <f>IMABS(D91)</f>
        <v>1.9465932271034654</v>
      </c>
      <c r="F91">
        <f t="shared" si="1"/>
        <v>5.785504159512059</v>
      </c>
      <c r="G91">
        <f>IMARGUMENT(D91)/PI()*180</f>
        <v>-76.72935612359635</v>
      </c>
      <c r="H91">
        <f>E91*Data!$B$10</f>
        <v>1.9465932271034654</v>
      </c>
    </row>
    <row r="92" spans="1:8" ht="12.75">
      <c r="A92">
        <v>69</v>
      </c>
      <c r="B92" s="3">
        <f>(A92-50)*9*Data!$B$15/50+Data!$B$15</f>
        <v>7034.648484661774</v>
      </c>
      <c r="C92" s="2">
        <f>B92/Data!$B$16</f>
        <v>8.84</v>
      </c>
      <c r="D92" t="str">
        <f>IMPRODUCT(-Data!$B$8/Data!$B$6*Data!$B$10,IMDIV(COMPLEX(0,2*PI()*B92*Data!$B$13,"j"),COMPLEX(1,2*PI()*B92*Data!$B$13,"j")),"j")</f>
        <v>0,430455191757076-1,90261194756627j</v>
      </c>
      <c r="E92">
        <f>IMABS(D92)</f>
        <v>1.950698309614415</v>
      </c>
      <c r="F92">
        <f t="shared" si="1"/>
        <v>5.803802152616213</v>
      </c>
      <c r="G92">
        <f>IMARGUMENT(D92)/PI()*180</f>
        <v>-77.25177438976232</v>
      </c>
      <c r="H92">
        <f>E92*Data!$B$10</f>
        <v>1.950698309614415</v>
      </c>
    </row>
    <row r="93" spans="1:8" ht="12.75">
      <c r="A93">
        <v>70</v>
      </c>
      <c r="B93" s="3">
        <f>(A93-50)*9*Data!$B$15/50+Data!$B$15</f>
        <v>7321.127382227186</v>
      </c>
      <c r="C93" s="2">
        <f>B93/Data!$B$16</f>
        <v>9.2</v>
      </c>
      <c r="D93" t="str">
        <f>IMPRODUCT(-Data!$B$8/Data!$B$6*Data!$B$10,IMDIV(COMPLEX(0,2*PI()*B93*Data!$B$13,"j"),COMPLEX(1,2*PI()*B93*Data!$B$13,"j")),"j")</f>
        <v>0,415162454873646-1,90974729241877j</v>
      </c>
      <c r="E93">
        <f>IMABS(D93)</f>
        <v>1.9543527278455992</v>
      </c>
      <c r="F93">
        <f t="shared" si="1"/>
        <v>5.820058986347172</v>
      </c>
      <c r="G93">
        <f>IMARGUMENT(D93)/PI()*180</f>
        <v>-77.73522627210758</v>
      </c>
      <c r="H93">
        <f>E93*Data!$B$10</f>
        <v>1.9543527278455992</v>
      </c>
    </row>
    <row r="94" spans="1:8" ht="12.75">
      <c r="A94">
        <v>71</v>
      </c>
      <c r="B94" s="3">
        <f>(A94-50)*9*Data!$B$15/50+Data!$B$15</f>
        <v>7607.606279792597</v>
      </c>
      <c r="C94" s="2">
        <f>B94/Data!$B$16</f>
        <v>9.559999999999999</v>
      </c>
      <c r="D94" t="str">
        <f>IMPRODUCT(-Data!$B$8/Data!$B$6*Data!$B$10,IMDIV(COMPLEX(0,2*PI()*B94*Data!$B$13,"j"),COMPLEX(1,2*PI()*B94*Data!$B$13,"j")),"j")</f>
        <v>0,400865466865702-1,91613693161805j</v>
      </c>
      <c r="E94">
        <f>IMABS(D94)</f>
        <v>1.957619437795838</v>
      </c>
      <c r="F94">
        <f t="shared" si="1"/>
        <v>5.834565372129687</v>
      </c>
      <c r="G94">
        <f>IMARGUMENT(D94)/PI()*180</f>
        <v>-78.18385292716069</v>
      </c>
      <c r="H94">
        <f>E94*Data!$B$10</f>
        <v>1.957619437795838</v>
      </c>
    </row>
    <row r="95" spans="1:8" ht="12.75">
      <c r="A95">
        <v>72</v>
      </c>
      <c r="B95" s="3">
        <f>(A95-50)*9*Data!$B$15/50+Data!$B$15</f>
        <v>7894.08517735801</v>
      </c>
      <c r="C95" s="2">
        <f>B95/Data!$B$16</f>
        <v>9.92</v>
      </c>
      <c r="D95" t="str">
        <f>IMPRODUCT(-Data!$B$8/Data!$B$6*Data!$B$10,IMDIV(COMPLEX(0,2*PI()*B95*Data!$B$13,"j"),COMPLEX(1,2*PI()*B95*Data!$B$13,"j")),"j")</f>
        <v>0,387475782763578-1,92187988250734j</v>
      </c>
      <c r="E95">
        <f>IMABS(D95)</f>
        <v>1.960550883046567</v>
      </c>
      <c r="F95">
        <f t="shared" si="1"/>
        <v>5.847562364395834</v>
      </c>
      <c r="G95">
        <f>IMARGUMENT(D95)/PI()*180</f>
        <v>-78.60123693124203</v>
      </c>
      <c r="H95">
        <f>E95*Data!$B$10</f>
        <v>1.960550883046567</v>
      </c>
    </row>
    <row r="96" spans="1:8" ht="12.75">
      <c r="A96">
        <v>73</v>
      </c>
      <c r="B96" s="3">
        <f>(A96-50)*9*Data!$B$15/50+Data!$B$15</f>
        <v>8180.564074923421</v>
      </c>
      <c r="C96" s="2">
        <f>B96/Data!$B$16</f>
        <v>10.28</v>
      </c>
      <c r="D96" t="str">
        <f>IMPRODUCT(-Data!$B$8/Data!$B$6*Data!$B$10,IMDIV(COMPLEX(0,2*PI()*B96*Data!$B$13,"j"),COMPLEX(1,2*PI()*B96*Data!$B$13,"j")),"j")</f>
        <v>0,374914294883952-1,92705947570351j</v>
      </c>
      <c r="E96">
        <f>IMABS(D96)</f>
        <v>1.96319101246084</v>
      </c>
      <c r="F96">
        <f t="shared" si="1"/>
        <v>5.8592511435225</v>
      </c>
      <c r="G96">
        <f>IMARGUMENT(D96)/PI()*180</f>
        <v>-78.9904920810451</v>
      </c>
      <c r="H96">
        <f>E96*Data!$B$10</f>
        <v>1.96319101246084</v>
      </c>
    </row>
    <row r="97" spans="1:8" ht="12.75">
      <c r="A97">
        <v>74</v>
      </c>
      <c r="B97" s="3">
        <f>(A97-50)*9*Data!$B$15/50+Data!$B$15</f>
        <v>8467.04297248883</v>
      </c>
      <c r="C97" s="2">
        <f>B97/Data!$B$16</f>
        <v>10.639999999999999</v>
      </c>
      <c r="D97" t="str">
        <f>IMPRODUCT(-Data!$B$8/Data!$B$6*Data!$B$10,IMDIV(COMPLEX(0,2*PI()*B97*Data!$B$13,"j"),COMPLEX(1,2*PI()*B97*Data!$B$13,"j")),"j")</f>
        <v>0,363110188926504-1,931746205089j</v>
      </c>
      <c r="E97">
        <f>IMABS(D97)</f>
        <v>1.9655768644797367</v>
      </c>
      <c r="F97">
        <f t="shared" si="1"/>
        <v>5.8698006341136875</v>
      </c>
      <c r="G97">
        <f>IMARGUMENT(D97)/PI()*180</f>
        <v>-79.35433665503967</v>
      </c>
      <c r="H97">
        <f>E97*Data!$B$10</f>
        <v>1.9655768644797367</v>
      </c>
    </row>
    <row r="98" spans="1:8" ht="12.75">
      <c r="A98">
        <v>75</v>
      </c>
      <c r="B98" s="3">
        <f>(A98-50)*9*Data!$B$15/50+Data!$B$15</f>
        <v>8753.521870054245</v>
      </c>
      <c r="C98" s="2">
        <f>B98/Data!$B$16</f>
        <v>11</v>
      </c>
      <c r="D98" t="str">
        <f>IMPRODUCT(-Data!$B$8/Data!$B$6*Data!$B$10,IMDIV(COMPLEX(0,2*PI()*B98*Data!$B$13,"j"),COMPLEX(1,2*PI()*B98*Data!$B$13,"j")),"j")</f>
        <v>0,352-1,936j</v>
      </c>
      <c r="E98">
        <f>IMABS(D98)</f>
        <v>1.9677398201998146</v>
      </c>
      <c r="F98">
        <f t="shared" si="1"/>
        <v>5.879353486363559</v>
      </c>
      <c r="G98">
        <f>IMARGUMENT(D98)/PI()*180</f>
        <v>-79.69515353123397</v>
      </c>
      <c r="H98">
        <f>E98*Data!$B$10</f>
        <v>1.9677398201998146</v>
      </c>
    </row>
    <row r="99" spans="1:8" ht="12.75">
      <c r="A99">
        <v>76</v>
      </c>
      <c r="B99" s="3">
        <f>(A99-50)*9*Data!$B$15/50+Data!$B$15</f>
        <v>9040.000767619655</v>
      </c>
      <c r="C99" s="2">
        <f>B99/Data!$B$16</f>
        <v>11.36</v>
      </c>
      <c r="D99" t="str">
        <f>IMPRODUCT(-Data!$B$8/Data!$B$6*Data!$B$10,IMDIV(COMPLEX(0,2*PI()*B99*Data!$B$13,"j"),COMPLEX(1,2*PI()*B99*Data!$B$13,"j")),"j")</f>
        <v>0,341526768964356-1,93987204771754j</v>
      </c>
      <c r="E99">
        <f>IMABS(D99)</f>
        <v>1.9697066013584548</v>
      </c>
      <c r="F99">
        <f t="shared" si="1"/>
        <v>5.888030808504851</v>
      </c>
      <c r="G99">
        <f>IMARGUMENT(D99)/PI()*180</f>
        <v>-80.01503979535667</v>
      </c>
      <c r="H99">
        <f>E99*Data!$B$10</f>
        <v>1.9697066013584548</v>
      </c>
    </row>
    <row r="100" spans="1:8" ht="12.75">
      <c r="A100">
        <v>77</v>
      </c>
      <c r="B100" s="3">
        <f>(A100-50)*9*Data!$B$15/50+Data!$B$15</f>
        <v>9326.479665185067</v>
      </c>
      <c r="C100" s="2">
        <f>B100/Data!$B$16</f>
        <v>11.719999999999999</v>
      </c>
      <c r="D100" t="str">
        <f>IMPRODUCT(-Data!$B$8/Data!$B$6*Data!$B$10,IMDIV(COMPLEX(0,2*PI()*B100*Data!$B$13,"j"),COMPLEX(1,2*PI()*B100*Data!$B$13,"j")),"j")</f>
        <v>0,331639294162922-1,94340626379472j</v>
      </c>
      <c r="E100">
        <f>IMABS(D100)</f>
        <v>1.9715000704005654</v>
      </c>
      <c r="F100">
        <f t="shared" si="1"/>
        <v>5.8959359383504655</v>
      </c>
      <c r="G100">
        <f>IMARGUMENT(D100)/PI()*180</f>
        <v>-80.31584789562187</v>
      </c>
      <c r="H100">
        <f>E100*Data!$B$10</f>
        <v>1.9715000704005654</v>
      </c>
    </row>
    <row r="101" spans="1:8" ht="12.75">
      <c r="A101">
        <v>78</v>
      </c>
      <c r="B101" s="3">
        <f>(A101-50)*9*Data!$B$15/50+Data!$B$15</f>
        <v>9612.958562750478</v>
      </c>
      <c r="C101" s="2">
        <f>B101/Data!$B$16</f>
        <v>12.08</v>
      </c>
      <c r="D101" t="str">
        <f>IMPRODUCT(-Data!$B$8/Data!$B$6*Data!$B$10,IMDIV(COMPLEX(0,2*PI()*B101*Data!$B$13,"j"),COMPLEX(1,2*PI()*B101*Data!$B$13,"j")),"j")</f>
        <v>0,322291471015112-1,94664048493127j</v>
      </c>
      <c r="E101">
        <f>IMABS(D101)</f>
        <v>1.973139875898953</v>
      </c>
      <c r="F101">
        <f t="shared" si="1"/>
        <v>5.903157469644191</v>
      </c>
      <c r="G101">
        <f>IMARGUMENT(D101)/PI()*180</f>
        <v>-80.59921995897614</v>
      </c>
      <c r="H101">
        <f>E101*Data!$B$10</f>
        <v>1.973139875898953</v>
      </c>
    </row>
    <row r="102" spans="1:8" ht="12.75">
      <c r="A102">
        <v>79</v>
      </c>
      <c r="B102" s="3">
        <f>(A102-50)*9*Data!$B$15/50+Data!$B$15</f>
        <v>9899.43746031589</v>
      </c>
      <c r="C102" s="2">
        <f>B102/Data!$B$16</f>
        <v>12.44</v>
      </c>
      <c r="D102" t="str">
        <f>IMPRODUCT(-Data!$B$8/Data!$B$6*Data!$B$10,IMDIV(COMPLEX(0,2*PI()*B102*Data!$B$13,"j"),COMPLEX(1,2*PI()*B102*Data!$B$13,"j")),"j")</f>
        <v>0,31344171092813-1,94960744197297j</v>
      </c>
      <c r="E102">
        <f>IMABS(D102)</f>
        <v>1.9746429763240598</v>
      </c>
      <c r="F102">
        <f t="shared" si="1"/>
        <v>5.909771696174378</v>
      </c>
      <c r="G102">
        <f>IMARGUMENT(D102)/PI()*180</f>
        <v>-80.86661654473055</v>
      </c>
      <c r="H102">
        <f>E102*Data!$B$10</f>
        <v>1.9746429763240598</v>
      </c>
    </row>
    <row r="103" spans="1:8" ht="12.75">
      <c r="A103">
        <v>80</v>
      </c>
      <c r="B103" s="3">
        <f>(A103-50)*9*Data!$B$15/50+Data!$B$15</f>
        <v>10185.916357881302</v>
      </c>
      <c r="C103" s="2">
        <f>B103/Data!$B$16</f>
        <v>12.8</v>
      </c>
      <c r="D103" t="str">
        <f>IMPRODUCT(-Data!$B$8/Data!$B$6*Data!$B$10,IMDIV(COMPLEX(0,2*PI()*B103*Data!$B$13,"j"),COMPLEX(1,2*PI()*B103*Data!$B$13,"j")),"j")</f>
        <v>0,305052430886558-1,95233555767398j</v>
      </c>
      <c r="E103">
        <f>IMABS(D103)</f>
        <v>1.9760240675022076</v>
      </c>
      <c r="F103">
        <f t="shared" si="1"/>
        <v>5.915844597742186</v>
      </c>
      <c r="G103">
        <f>IMARGUMENT(D103)/PI()*180</f>
        <v>-81.1193408494798</v>
      </c>
      <c r="H103">
        <f>E103*Data!$B$10</f>
        <v>1.9760240675022076</v>
      </c>
    </row>
    <row r="104" spans="1:8" ht="12.75">
      <c r="A104">
        <v>81</v>
      </c>
      <c r="B104" s="3">
        <f>(A104-50)*9*Data!$B$15/50+Data!$B$15</f>
        <v>10472.395255446714</v>
      </c>
      <c r="C104" s="2">
        <f>B104/Data!$B$16</f>
        <v>13.16</v>
      </c>
      <c r="D104" t="str">
        <f>IMPRODUCT(-Data!$B$8/Data!$B$6*Data!$B$10,IMDIV(COMPLEX(0,2*PI()*B104*Data!$B$13,"j"),COMPLEX(1,2*PI()*B104*Data!$B$13,"j")),"j")</f>
        <v>0,29708960547584-1,95484960403103j</v>
      </c>
      <c r="E104">
        <f>IMABS(D104)</f>
        <v>1.9772959333549605</v>
      </c>
      <c r="F104">
        <f t="shared" si="1"/>
        <v>5.921433463207256</v>
      </c>
      <c r="G104">
        <f>IMARGUMENT(D104)/PI()*180</f>
        <v>-81.35855917351901</v>
      </c>
      <c r="H104">
        <f>E104*Data!$B$10</f>
        <v>1.9772959333549605</v>
      </c>
    </row>
    <row r="105" spans="1:8" ht="12.75">
      <c r="A105">
        <v>82</v>
      </c>
      <c r="B105" s="3">
        <f>(A105-50)*9*Data!$B$15/50+Data!$B$15</f>
        <v>10758.874153012126</v>
      </c>
      <c r="C105" s="2">
        <f>B105/Data!$B$16</f>
        <v>13.520000000000001</v>
      </c>
      <c r="D105" t="str">
        <f>IMPRODUCT(-Data!$B$8/Data!$B$6*Data!$B$10,IMDIV(COMPLEX(0,2*PI()*B105*Data!$B$13,"j"),COMPLEX(1,2*PI()*B105*Data!$B$13,"j")),"j")</f>
        <v>0,289522373740834-1,95717124648804j</v>
      </c>
      <c r="E105">
        <f>IMABS(D105)</f>
        <v>1.9784697351680858</v>
      </c>
      <c r="F105">
        <f t="shared" si="1"/>
        <v>5.926588224211495</v>
      </c>
      <c r="G105">
        <f>IMARGUMENT(D105)/PI()*180</f>
        <v>-81.58531829969341</v>
      </c>
      <c r="H105">
        <f>E105*Data!$B$10</f>
        <v>1.9784697351680858</v>
      </c>
    </row>
    <row r="106" spans="1:8" ht="12.75">
      <c r="A106">
        <v>83</v>
      </c>
      <c r="B106" s="3">
        <f>(A106-50)*9*Data!$B$15/50+Data!$B$15</f>
        <v>11045.353050577538</v>
      </c>
      <c r="C106" s="2">
        <f>B106/Data!$B$16</f>
        <v>13.88</v>
      </c>
      <c r="D106" t="str">
        <f>IMPRODUCT(-Data!$B$8/Data!$B$6*Data!$B$10,IMDIV(COMPLEX(0,2*PI()*B106*Data!$B$13,"j"),COMPLEX(1,2*PI()*B106*Data!$B$13,"j")),"j")</f>
        <v>0,282322694025662-1,95931949653809j</v>
      </c>
      <c r="E106">
        <f>IMABS(D106)</f>
        <v>1.9795552513320211</v>
      </c>
      <c r="F106">
        <f t="shared" si="1"/>
        <v>5.931352556861661</v>
      </c>
      <c r="G106">
        <f>IMARGUMENT(D106)/PI()*180</f>
        <v>-81.80056031037421</v>
      </c>
      <c r="H106">
        <f>E106*Data!$B$10</f>
        <v>1.9795552513320211</v>
      </c>
    </row>
    <row r="107" spans="1:8" ht="12.75">
      <c r="A107">
        <v>84</v>
      </c>
      <c r="B107" s="3">
        <f>(A107-50)*9*Data!$B$15/50+Data!$B$15</f>
        <v>11331.83194814295</v>
      </c>
      <c r="C107" s="2">
        <f>B107/Data!$B$16</f>
        <v>14.240000000000002</v>
      </c>
      <c r="D107" t="str">
        <f>IMPRODUCT(-Data!$B$8/Data!$B$6*Data!$B$10,IMDIV(COMPLEX(0,2*PI()*B107*Data!$B$13,"j"),COMPLEX(1,2*PI()*B107*Data!$B$13,"j")),"j")</f>
        <v>0,275465040700734-1,96131108978922j</v>
      </c>
      <c r="E107">
        <f>IMABS(D107)</f>
        <v>1.9805610769623934</v>
      </c>
      <c r="F107">
        <f t="shared" si="1"/>
        <v>5.935764796242608</v>
      </c>
      <c r="G107">
        <f>IMARGUMENT(D107)/PI()*180</f>
        <v>-82.00513526923669</v>
      </c>
      <c r="H107">
        <f>E107*Data!$B$10</f>
        <v>1.9805610769623934</v>
      </c>
    </row>
    <row r="108" spans="1:8" ht="12.75">
      <c r="A108">
        <v>85</v>
      </c>
      <c r="B108" s="3">
        <f>(A108-50)*9*Data!$B$15/50+Data!$B$15</f>
        <v>11618.310845708362</v>
      </c>
      <c r="C108" s="2">
        <f>B108/Data!$B$16</f>
        <v>14.600000000000001</v>
      </c>
      <c r="D108" t="str">
        <f>IMPRODUCT(-Data!$B$8/Data!$B$6*Data!$B$10,IMDIV(COMPLEX(0,2*PI()*B108*Data!$B$13,"j"),COMPLEX(1,2*PI()*B108*Data!$B$13,"j")),"j")</f>
        <v>0,268926137410204-1,96316080309449j</v>
      </c>
      <c r="E108">
        <f>IMABS(D108)</f>
        <v>1.9814947908558769</v>
      </c>
      <c r="F108">
        <f t="shared" si="1"/>
        <v>5.939858699131932</v>
      </c>
      <c r="G108">
        <f>IMARGUMENT(D108)/PI()*180</f>
        <v>-82.1998121158183</v>
      </c>
      <c r="H108">
        <f>E108*Data!$B$10</f>
        <v>1.9814947908558769</v>
      </c>
    </row>
    <row r="109" spans="1:8" ht="12.75">
      <c r="A109">
        <v>86</v>
      </c>
      <c r="B109" s="3">
        <f>(A109-50)*9*Data!$B$15/50+Data!$B$15</f>
        <v>11904.789743273774</v>
      </c>
      <c r="C109" s="2">
        <f>B109/Data!$B$16</f>
        <v>14.960000000000003</v>
      </c>
      <c r="D109" t="str">
        <f>IMPRODUCT(-Data!$B$8/Data!$B$6*Data!$B$10,IMDIV(COMPLEX(0,2*PI()*B109*Data!$B$13,"j"),COMPLEX(1,2*PI()*B109*Data!$B$13,"j")),"j")</f>
        <v>0,262684722144182-1,96488172163848j</v>
      </c>
      <c r="E109">
        <f>IMABS(D109)</f>
        <v>1.9823630957211051</v>
      </c>
      <c r="F109">
        <f t="shared" si="1"/>
        <v>5.943664082961531</v>
      </c>
      <c r="G109">
        <f>IMARGUMENT(D109)/PI()*180</f>
        <v>-82.38528805796898</v>
      </c>
      <c r="H109">
        <f>E109*Data!$B$10</f>
        <v>1.9823630957211051</v>
      </c>
    </row>
    <row r="110" spans="1:8" ht="12.75">
      <c r="A110">
        <v>87</v>
      </c>
      <c r="B110" s="3">
        <f>(A110-50)*9*Data!$B$15/50+Data!$B$15</f>
        <v>12191.268640839186</v>
      </c>
      <c r="C110" s="2">
        <f>B110/Data!$B$16</f>
        <v>15.320000000000002</v>
      </c>
      <c r="D110" t="str">
        <f>IMPRODUCT(-Data!$B$8/Data!$B$6*Data!$B$10,IMDIV(COMPLEX(0,2*PI()*B110*Data!$B$13,"j"),COMPLEX(1,2*PI()*B110*Data!$B$13,"j")),"j")</f>
        <v>0,256721340045178-1,96648546474606j</v>
      </c>
      <c r="E110">
        <f>IMABS(D110)</f>
        <v>1.983171936442254</v>
      </c>
      <c r="F110">
        <f t="shared" si="1"/>
        <v>5.94720736339109</v>
      </c>
      <c r="G110">
        <f>IMARGUMENT(D110)/PI()*180</f>
        <v>-82.56219669684008</v>
      </c>
      <c r="H110">
        <f>E110*Data!$B$10</f>
        <v>1.983171936442254</v>
      </c>
    </row>
    <row r="111" spans="1:8" ht="12.75">
      <c r="A111">
        <v>88</v>
      </c>
      <c r="B111" s="3">
        <f>(A111-50)*9*Data!$B$15/50+Data!$B$15</f>
        <v>12477.747538404594</v>
      </c>
      <c r="C111" s="2">
        <f>B111/Data!$B$16</f>
        <v>15.679999999999998</v>
      </c>
      <c r="D111" t="str">
        <f>IMPRODUCT(-Data!$B$8/Data!$B$6*Data!$B$10,IMDIV(COMPLEX(0,2*PI()*B111*Data!$B$13,"j"),COMPLEX(1,2*PI()*B111*Data!$B$13,"j")),"j")</f>
        <v>0,251018160395482-1,96798237750058j</v>
      </c>
      <c r="E111">
        <f>IMABS(D111)</f>
        <v>1.98392660020505</v>
      </c>
      <c r="F111">
        <f t="shared" si="1"/>
        <v>5.950512008423731</v>
      </c>
      <c r="G111">
        <f>IMARGUMENT(D111)/PI()*180</f>
        <v>-82.7311150783525</v>
      </c>
      <c r="H111">
        <f>E111*Data!$B$10</f>
        <v>1.98392660020505</v>
      </c>
    </row>
    <row r="112" spans="1:8" ht="12.75">
      <c r="A112">
        <v>89</v>
      </c>
      <c r="B112" s="3">
        <f>(A112-50)*9*Data!$B$15/50+Data!$B$15</f>
        <v>12764.226435970006</v>
      </c>
      <c r="C112" s="2">
        <f>B112/Data!$B$16</f>
        <v>16.04</v>
      </c>
      <c r="D112" t="str">
        <f>IMPRODUCT(-Data!$B$8/Data!$B$6*Data!$B$10,IMDIV(COMPLEX(0,2*PI()*B112*Data!$B$13,"j"),COMPLEX(1,2*PI()*B112*Data!$B$13,"j")),"j")</f>
        <v>0,245558814704136-1,96938169392717j</v>
      </c>
      <c r="E112">
        <f>IMABS(D112)</f>
        <v>1.984631801582941</v>
      </c>
      <c r="F112">
        <f t="shared" si="1"/>
        <v>5.953598923512436</v>
      </c>
      <c r="G112">
        <f>IMARGUMENT(D112)/PI()*180</f>
        <v>-82.89256983210305</v>
      </c>
      <c r="H112">
        <f>E112*Data!$B$10</f>
        <v>1.984631801582941</v>
      </c>
    </row>
    <row r="113" spans="1:8" ht="12.75">
      <c r="A113">
        <v>90</v>
      </c>
      <c r="B113" s="3">
        <f>(A113-50)*9*Data!$B$15/50+Data!$B$15</f>
        <v>13050.705333535418</v>
      </c>
      <c r="C113" s="2">
        <f>B113/Data!$B$16</f>
        <v>16.4</v>
      </c>
      <c r="D113" t="str">
        <f>IMPRODUCT(-Data!$B$8/Data!$B$6*Data!$B$10,IMDIV(COMPLEX(0,2*PI()*B113*Data!$B$13,"j"),COMPLEX(1,2*PI()*B113*Data!$B$13,"j")),"j")</f>
        <v>0,240328253223916-1,97069167643611j</v>
      </c>
      <c r="E113">
        <f>IMABS(D113)</f>
        <v>1.985291755101054</v>
      </c>
      <c r="F113">
        <f t="shared" si="1"/>
        <v>5.956486779359301</v>
      </c>
      <c r="G113">
        <f>IMARGUMENT(D113)/PI()*180</f>
        <v>-83.04704253182608</v>
      </c>
      <c r="H113">
        <f>E113*Data!$B$10</f>
        <v>1.985291755101054</v>
      </c>
    </row>
    <row r="114" spans="1:8" ht="12.75">
      <c r="A114">
        <v>91</v>
      </c>
      <c r="B114" s="3">
        <f>(A114-50)*9*Data!$B$15/50+Data!$B$15</f>
        <v>13337.18423110083</v>
      </c>
      <c r="C114" s="2">
        <f>B114/Data!$B$16</f>
        <v>16.759999999999998</v>
      </c>
      <c r="D114" t="str">
        <f>IMPRODUCT(-Data!$B$8/Data!$B$6*Data!$B$10,IMDIV(COMPLEX(0,2*PI()*B114*Data!$B$13,"j"),COMPLEX(1,2*PI()*B114*Data!$B$13,"j")),"j")</f>
        <v>0,235312617586108-1,97191973537159j</v>
      </c>
      <c r="E114">
        <f>IMABS(D114)</f>
        <v>1.9859102373327921</v>
      </c>
      <c r="F114">
        <f t="shared" si="1"/>
        <v>5.959192291927863</v>
      </c>
      <c r="G114">
        <f>IMARGUMENT(D114)/PI()*180</f>
        <v>-83.19497438958683</v>
      </c>
      <c r="H114">
        <f>E114*Data!$B$10</f>
        <v>1.9859102373327921</v>
      </c>
    </row>
    <row r="115" spans="1:8" ht="12.75">
      <c r="A115">
        <v>92</v>
      </c>
      <c r="B115" s="3">
        <f>(A115-50)*9*Data!$B$15/50+Data!$B$15</f>
        <v>13623.663128666241</v>
      </c>
      <c r="C115" s="2">
        <f>B115/Data!$B$16</f>
        <v>17.12</v>
      </c>
      <c r="D115" t="str">
        <f>IMPRODUCT(-Data!$B$8/Data!$B$6*Data!$B$10,IMDIV(COMPLEX(0,2*PI()*B115*Data!$B$13,"j"),COMPLEX(1,2*PI()*B115*Data!$B$13,"j")),"j")</f>
        <v>0,230499127550032-1,97307253182827j</v>
      </c>
      <c r="E115">
        <f>IMABS(D115)</f>
        <v>1.9864906402136775</v>
      </c>
      <c r="F115">
        <f t="shared" si="1"/>
        <v>5.9617304624500544</v>
      </c>
      <c r="G115">
        <f>IMARGUMENT(D115)/PI()*180</f>
        <v>-83.33677037787936</v>
      </c>
      <c r="H115">
        <f>E115*Data!$B$10</f>
        <v>1.9864906402136775</v>
      </c>
    </row>
    <row r="116" spans="1:8" ht="12.75">
      <c r="A116">
        <v>93</v>
      </c>
      <c r="B116" s="3">
        <f>(A116-50)*9*Data!$B$15/50+Data!$B$15</f>
        <v>13910.142026231653</v>
      </c>
      <c r="C116" s="2">
        <f>B116/Data!$B$16</f>
        <v>17.48</v>
      </c>
      <c r="D116" t="str">
        <f>IMPRODUCT(-Data!$B$8/Data!$B$6*Data!$B$10,IMDIV(COMPLEX(0,2*PI()*B116*Data!$B$13,"j"),COMPLEX(1,2*PI()*B116*Data!$B$13,"j")),"j")</f>
        <v>0,225875980131184-1,97415606634655j</v>
      </c>
      <c r="E116">
        <f>IMABS(D116)</f>
        <v>1.9870360169592065</v>
      </c>
      <c r="F116">
        <f t="shared" si="1"/>
        <v>5.964114783815574</v>
      </c>
      <c r="G116">
        <f>IMARGUMENT(D116)/PI()*180</f>
        <v>-83.47280285896646</v>
      </c>
      <c r="H116">
        <f>E116*Data!$B$10</f>
        <v>1.9870360169592065</v>
      </c>
    </row>
    <row r="117" spans="1:8" ht="12.75">
      <c r="A117">
        <v>94</v>
      </c>
      <c r="B117" s="3">
        <f>(A117-50)*9*Data!$B$15/50+Data!$B$15</f>
        <v>14196.620923797065</v>
      </c>
      <c r="C117" s="2">
        <f>B117/Data!$B$16</f>
        <v>17.84</v>
      </c>
      <c r="D117" t="str">
        <f>IMPRODUCT(-Data!$B$8/Data!$B$6*Data!$B$10,IMDIV(COMPLEX(0,2*PI()*B117*Data!$B$13,"j"),COMPLEX(1,2*PI()*B117*Data!$B$13,"j")),"j")</f>
        <v>0,221432259602018-1,97517575565j</v>
      </c>
      <c r="E117">
        <f>IMABS(D117)</f>
        <v>1.9875491217325938</v>
      </c>
      <c r="F117">
        <f t="shared" si="1"/>
        <v>5.966357418608212</v>
      </c>
      <c r="G117">
        <f>IMARGUMENT(D117)/PI()*180</f>
        <v>-83.6034147885278</v>
      </c>
      <c r="H117">
        <f>E117*Data!$B$10</f>
        <v>1.9875491217325938</v>
      </c>
    </row>
    <row r="118" spans="1:8" ht="12.75">
      <c r="A118">
        <v>95</v>
      </c>
      <c r="B118" s="3">
        <f>(A118-50)*9*Data!$B$15/50+Data!$B$15</f>
        <v>14483.099821362477</v>
      </c>
      <c r="C118" s="2">
        <f>B118/Data!$B$16</f>
        <v>18.2</v>
      </c>
      <c r="D118" t="str">
        <f>IMPRODUCT(-Data!$B$8/Data!$B$6*Data!$B$10,IMDIV(COMPLEX(0,2*PI()*B118*Data!$B$13,"j"),COMPLEX(1,2*PI()*B118*Data!$B$13,"j")),"j")</f>
        <v>0,21715785705763-1,97613649922444j</v>
      </c>
      <c r="E118">
        <f>IMABS(D118)</f>
        <v>1.9880324440131472</v>
      </c>
      <c r="F118">
        <f t="shared" si="1"/>
        <v>5.968469353146473</v>
      </c>
      <c r="G118">
        <f>IMARGUMENT(D118)/PI()*180</f>
        <v>-83.72892255049888</v>
      </c>
      <c r="H118">
        <f>E118*Data!$B$10</f>
        <v>1.9880324440131472</v>
      </c>
    </row>
    <row r="119" spans="1:8" ht="12.75">
      <c r="A119">
        <v>96</v>
      </c>
      <c r="B119" s="3">
        <f>(A119-50)*9*Data!$B$15/50+Data!$B$15</f>
        <v>14769.578718927889</v>
      </c>
      <c r="C119" s="2">
        <f>B119/Data!$B$16</f>
        <v>18.560000000000002</v>
      </c>
      <c r="D119" t="str">
        <f>IMPRODUCT(-Data!$B$8/Data!$B$6*Data!$B$10,IMDIV(COMPLEX(0,2*PI()*B119*Data!$B$13,"j"),COMPLEX(1,2*PI()*B119*Data!$B$13,"j")),"j")</f>
        <v>0,21304339840952-1,97704273724035j</v>
      </c>
      <c r="E119">
        <f>IMABS(D119)</f>
        <v>1.9884882384567162</v>
      </c>
      <c r="F119">
        <f t="shared" si="1"/>
        <v>5.97046053114752</v>
      </c>
      <c r="G119">
        <f>IMARGUMENT(D119)/PI()*180</f>
        <v>-83.8496184714952</v>
      </c>
      <c r="H119">
        <f>E119*Data!$B$10</f>
        <v>1.9884882384567162</v>
      </c>
    </row>
    <row r="120" spans="1:8" ht="12.75">
      <c r="A120">
        <v>97</v>
      </c>
      <c r="B120" s="3">
        <f>(A120-50)*9*Data!$B$15/50+Data!$B$15</f>
        <v>15056.0576164933</v>
      </c>
      <c r="C120" s="2">
        <f>B120/Data!$B$16</f>
        <v>18.92</v>
      </c>
      <c r="D120" t="str">
        <f>IMPRODUCT(-Data!$B$8/Data!$B$6*Data!$B$10,IMDIV(COMPLEX(0,2*PI()*B120*Data!$B$13,"j"),COMPLEX(1,2*PI()*B120*Data!$B$13,"j")),"j")</f>
        <v>0,209080179817796-1,97789850107634j</v>
      </c>
      <c r="E120">
        <f>IMABS(D120)</f>
        <v>1.9889185509096834</v>
      </c>
      <c r="F120">
        <f t="shared" si="1"/>
        <v>5.972339970032642</v>
      </c>
      <c r="G120">
        <f>IMARGUMENT(D120)/PI()*180</f>
        <v>-83.96577305612384</v>
      </c>
      <c r="H120">
        <f>E120*Data!$B$10</f>
        <v>1.9889185509096834</v>
      </c>
    </row>
    <row r="121" spans="1:8" ht="12.75">
      <c r="A121">
        <v>98</v>
      </c>
      <c r="B121" s="3">
        <f>(A121-50)*9*Data!$B$15/50+Data!$B$15</f>
        <v>15342.53651405871</v>
      </c>
      <c r="C121" s="2">
        <f>B121/Data!$B$16</f>
        <v>19.279999999999998</v>
      </c>
      <c r="D121" t="str">
        <f>IMPRODUCT(-Data!$B$8/Data!$B$6*Data!$B$10,IMDIV(COMPLEX(0,2*PI()*B121*Data!$B$13,"j"),COMPLEX(1,2*PI()*B121*Data!$B$13,"j")),"j")</f>
        <v>0,205260109699178-1,97870745750009j</v>
      </c>
      <c r="E121">
        <f>IMABS(D121)</f>
        <v>1.9893252411308184</v>
      </c>
      <c r="F121">
        <f t="shared" si="1"/>
        <v>5.974115862398531</v>
      </c>
      <c r="G121">
        <f>IMARGUMENT(D121)/PI()*180</f>
        <v>-84.07763697853358</v>
      </c>
      <c r="H121">
        <f>E121*Data!$B$10</f>
        <v>1.9893252411308184</v>
      </c>
    </row>
    <row r="122" spans="1:8" ht="12.75">
      <c r="A122">
        <v>99</v>
      </c>
      <c r="B122" s="3">
        <f>(A122-50)*9*Data!$B$15/50+Data!$B$15</f>
        <v>15629.015411624125</v>
      </c>
      <c r="C122" s="2">
        <f>B122/Data!$B$16</f>
        <v>19.64</v>
      </c>
      <c r="D122" t="str">
        <f>IMPRODUCT(-Data!$B$8/Data!$B$6*Data!$B$10,IMDIV(COMPLEX(0,2*PI()*B122*Data!$B$13,"j"),COMPLEX(1,2*PI()*B122*Data!$B$13,"j")),"j")</f>
        <v>0,201575656557778-1,97947294739737j</v>
      </c>
      <c r="E122">
        <f>IMABS(D122)</f>
        <v>1.98971000268751</v>
      </c>
      <c r="F122">
        <f t="shared" si="1"/>
        <v>5.975795664774748</v>
      </c>
      <c r="G122">
        <f>IMARGUMENT(D122)/PI()*180</f>
        <v>-84.18544286054768</v>
      </c>
      <c r="H122">
        <f>E122*Data!$B$10</f>
        <v>1.98971000268751</v>
      </c>
    </row>
    <row r="123" spans="1:8" ht="12.75">
      <c r="A123">
        <v>100</v>
      </c>
      <c r="B123" s="3">
        <f>(A123-50)*9*Data!$B$15/50+Data!$B$15</f>
        <v>15915.494309189537</v>
      </c>
      <c r="C123" s="2">
        <f>B123/Data!$B$16</f>
        <v>20.000000000000004</v>
      </c>
      <c r="D123" t="str">
        <f>IMPRODUCT(-Data!$B$8/Data!$B$6*Data!$B$10,IMDIV(COMPLEX(0,2*PI()*B123*Data!$B$13,"j"),COMPLEX(1,2*PI()*B123*Data!$B$13,"j")),"j")</f>
        <v>0,198019801980198-1,98019801980198j</v>
      </c>
      <c r="E123">
        <f>IMABS(D123)</f>
        <v>1.9900743804199779</v>
      </c>
      <c r="F123">
        <f t="shared" si="1"/>
        <v>5.977386175453196</v>
      </c>
      <c r="G123">
        <f>IMARGUMENT(D123)/PI()*180</f>
        <v>-84.28940686250036</v>
      </c>
      <c r="H123">
        <f>E123*Data!$B$10</f>
        <v>1.9900743804199779</v>
      </c>
    </row>
    <row r="124" spans="1:8" ht="12.75">
      <c r="A124">
        <v>101</v>
      </c>
      <c r="B124" s="3">
        <f>IF(10*Data!$B$15&lt;Data!$B$16,(A124-100)*(Data!$B$16-10*Data!$B$15)/60+10*Data!$B$15,(A124-100)*(10*Data!$B$16-10*Data!$B$15)/100)+10*Data!$B$15</f>
        <v>15835.916837643586</v>
      </c>
      <c r="C124" s="2">
        <f>B124/Data!$B$16</f>
        <v>19.9</v>
      </c>
      <c r="D124" t="str">
        <f>IMPRODUCT(-Data!$B$8/Data!$B$6*Data!$B$10,IMDIV(COMPLEX(0,2*PI()*B124*Data!$B$13,"j"),COMPLEX(1,2*PI()*B124*Data!$B$13,"j")),"j")</f>
        <v>0,198995025124372-1,9800004999875j</v>
      </c>
      <c r="E124">
        <f>IMABS(D124)</f>
        <v>1.9899751254663962</v>
      </c>
      <c r="F124">
        <f t="shared" si="1"/>
        <v>5.976952955930804</v>
      </c>
      <c r="G124">
        <f>IMARGUMENT(D124)/PI()*180</f>
        <v>-84.2609015019104</v>
      </c>
      <c r="H124">
        <f>E124*Data!$B$10</f>
        <v>1.9899751254663962</v>
      </c>
    </row>
    <row r="125" spans="1:8" ht="12.75">
      <c r="A125">
        <v>102</v>
      </c>
      <c r="B125" s="3">
        <f>IF(10*Data!$B$15&lt;Data!$B$16,(A125-100)*(Data!$B$16-10*Data!$B$15)/60+10*Data!$B$15,(A125-100)*(10*Data!$B$16-10*Data!$B$15)/100)+10*Data!$B$15</f>
        <v>15756.33936609764</v>
      </c>
      <c r="C125" s="2">
        <f>B125/Data!$B$16</f>
        <v>19.8</v>
      </c>
      <c r="D125" t="str">
        <f>IMPRODUCT(-Data!$B$8/Data!$B$6*Data!$B$10,IMDIV(COMPLEX(0,2*PI()*B125*Data!$B$13,"j"),COMPLEX(1,2*PI()*B125*Data!$B$13,"j")),"j")</f>
        <v>0,1999798000202-1,97980002019998j</v>
      </c>
      <c r="E125">
        <f>IMABS(D125)</f>
        <v>1.9898743780449961</v>
      </c>
      <c r="F125">
        <f t="shared" si="1"/>
        <v>5.9765132001144</v>
      </c>
      <c r="G125">
        <f>IMARGUMENT(D125)/PI()*180</f>
        <v>-84.23211110208587</v>
      </c>
      <c r="H125">
        <f>E125*Data!$B$10</f>
        <v>1.9898743780449961</v>
      </c>
    </row>
    <row r="126" spans="1:8" ht="12.75">
      <c r="A126">
        <v>103</v>
      </c>
      <c r="B126" s="3">
        <f>IF(10*Data!$B$15&lt;Data!$B$16,(A126-100)*(Data!$B$16-10*Data!$B$15)/60+10*Data!$B$15,(A126-100)*(10*Data!$B$16-10*Data!$B$15)/100)+10*Data!$B$15</f>
        <v>15676.761894551692</v>
      </c>
      <c r="C126" s="2">
        <f>B126/Data!$B$16</f>
        <v>19.7</v>
      </c>
      <c r="D126" t="str">
        <f>IMPRODUCT(-Data!$B$8/Data!$B$6*Data!$B$10,IMDIV(COMPLEX(0,2*PI()*B126*Data!$B$13,"j"),COMPLEX(1,2*PI()*B126*Data!$B$13,"j")),"j")</f>
        <v>0,200974266112372-1,97959652120687j</v>
      </c>
      <c r="E126">
        <f>IMABS(D126)</f>
        <v>1.9897721081605675</v>
      </c>
      <c r="F126">
        <f t="shared" si="1"/>
        <v>5.976066776075121</v>
      </c>
      <c r="G126">
        <f>IMARGUMENT(D126)/PI()*180</f>
        <v>-84.20303138093001</v>
      </c>
      <c r="H126">
        <f>E126*Data!$B$10</f>
        <v>1.9897721081605675</v>
      </c>
    </row>
    <row r="127" spans="1:8" ht="12.75">
      <c r="A127">
        <v>104</v>
      </c>
      <c r="B127" s="3">
        <f>IF(10*Data!$B$15&lt;Data!$B$16,(A127-100)*(Data!$B$16-10*Data!$B$15)/60+10*Data!$B$15,(A127-100)*(10*Data!$B$16-10*Data!$B$15)/100)+10*Data!$B$15</f>
        <v>15597.184423005743</v>
      </c>
      <c r="C127" s="2">
        <f>B127/Data!$B$16</f>
        <v>19.599999999999998</v>
      </c>
      <c r="D127" t="str">
        <f>IMPRODUCT(-Data!$B$8/Data!$B$6*Data!$B$10,IMDIV(COMPLEX(0,2*PI()*B127*Data!$B$13,"j"),COMPLEX(1,2*PI()*B127*Data!$B$13,"j")),"j")</f>
        <v>0,201978565539984-1,97938994229184j</v>
      </c>
      <c r="E127">
        <f>IMABS(D127)</f>
        <v>1.9896682850625338</v>
      </c>
      <c r="F127">
        <f t="shared" si="1"/>
        <v>5.975613548544364</v>
      </c>
      <c r="G127">
        <f>IMARGUMENT(D127)/PI()*180</f>
        <v>-84.17365797044421</v>
      </c>
      <c r="H127">
        <f>E127*Data!$B$10</f>
        <v>1.9896682850625338</v>
      </c>
    </row>
    <row r="128" spans="1:8" ht="12.75">
      <c r="A128">
        <v>105</v>
      </c>
      <c r="B128" s="3">
        <f>IF(10*Data!$B$15&lt;Data!$B$16,(A128-100)*(Data!$B$16-10*Data!$B$15)/60+10*Data!$B$15,(A128-100)*(10*Data!$B$16-10*Data!$B$15)/100)+10*Data!$B$15</f>
        <v>15517.606951459797</v>
      </c>
      <c r="C128" s="2">
        <f>B128/Data!$B$16</f>
        <v>19.5</v>
      </c>
      <c r="D128" t="str">
        <f>IMPRODUCT(-Data!$B$8/Data!$B$6*Data!$B$10,IMDIV(COMPLEX(0,2*PI()*B128*Data!$B$13,"j"),COMPLEX(1,2*PI()*B128*Data!$B$13,"j")),"j")</f>
        <v>0,202992843201042-1,97918022121015j</v>
      </c>
      <c r="E128">
        <f>IMABS(D128)</f>
        <v>1.9895628772221052</v>
      </c>
      <c r="F128">
        <f t="shared" si="1"/>
        <v>5.975153378812159</v>
      </c>
      <c r="G128">
        <f>IMARGUMENT(D128)/PI()*180</f>
        <v>-84.14398641457102</v>
      </c>
      <c r="H128">
        <f>E128*Data!$B$10</f>
        <v>1.9895628772221052</v>
      </c>
    </row>
    <row r="129" spans="1:8" ht="12.75">
      <c r="A129">
        <v>106</v>
      </c>
      <c r="B129" s="3">
        <f>IF(10*Data!$B$15&lt;Data!$B$16,(A129-100)*(Data!$B$16-10*Data!$B$15)/60+10*Data!$B$15,(A129-100)*(10*Data!$B$16-10*Data!$B$15)/100)+10*Data!$B$15</f>
        <v>15438.029479913848</v>
      </c>
      <c r="C129" s="2">
        <f>B129/Data!$B$16</f>
        <v>19.4</v>
      </c>
      <c r="D129" t="str">
        <f>IMPRODUCT(-Data!$B$8/Data!$B$6*Data!$B$10,IMDIV(COMPLEX(0,2*PI()*B129*Data!$B$13,"j"),COMPLEX(1,2*PI()*B129*Data!$B$13,"j")),"j")</f>
        <v>0,204017246818804-1,97896729414239j</v>
      </c>
      <c r="E129">
        <f>IMABS(D129)</f>
        <v>1.9894558523085597</v>
      </c>
      <c r="F129">
        <f t="shared" si="1"/>
        <v>5.97468612462162</v>
      </c>
      <c r="G129">
        <f>IMARGUMENT(D129)/PI()*180</f>
        <v>-84.1140121669717</v>
      </c>
      <c r="H129">
        <f>E129*Data!$B$10</f>
        <v>1.9894558523085597</v>
      </c>
    </row>
    <row r="130" spans="1:8" ht="12.75">
      <c r="A130">
        <v>107</v>
      </c>
      <c r="B130" s="3">
        <f>IF(10*Data!$B$15&lt;Data!$B$16,(A130-100)*(Data!$B$16-10*Data!$B$15)/60+10*Data!$B$15,(A130-100)*(10*Data!$B$16-10*Data!$B$15)/100)+10*Data!$B$15</f>
        <v>15358.452008367902</v>
      </c>
      <c r="C130" s="2">
        <f>B130/Data!$B$16</f>
        <v>19.3</v>
      </c>
      <c r="D130" t="str">
        <f>IMPRODUCT(-Data!$B$8/Data!$B$6*Data!$B$10,IMDIV(COMPLEX(0,2*PI()*B130*Data!$B$13,"j"),COMPLEX(1,2*PI()*B130*Data!$B$13,"j")),"j")</f>
        <v>0,205051927010014-1,97875109564663j</v>
      </c>
      <c r="E130">
        <f>IMABS(D130)</f>
        <v>1.989347177164725</v>
      </c>
      <c r="F130">
        <f t="shared" si="1"/>
        <v>5.97421164005981</v>
      </c>
      <c r="G130">
        <f>IMARGUMENT(D130)/PI()*180</f>
        <v>-84.08373058873678</v>
      </c>
      <c r="H130">
        <f>E130*Data!$B$10</f>
        <v>1.989347177164725</v>
      </c>
    </row>
    <row r="131" spans="1:8" ht="12.75">
      <c r="A131">
        <v>108</v>
      </c>
      <c r="B131" s="3">
        <f>IF(10*Data!$B$15&lt;Data!$B$16,(A131-100)*(Data!$B$16-10*Data!$B$15)/60+10*Data!$B$15,(A131-100)*(10*Data!$B$16-10*Data!$B$15)/100)+10*Data!$B$15</f>
        <v>15278.874536821953</v>
      </c>
      <c r="C131" s="2">
        <f>B131/Data!$B$16</f>
        <v>19.2</v>
      </c>
      <c r="D131" t="str">
        <f>IMPRODUCT(-Data!$B$8/Data!$B$6*Data!$B$10,IMDIV(COMPLEX(0,2*PI()*B131*Data!$B$13,"j"),COMPLEX(1,2*PI()*B131*Data!$B$13,"j")),"j")</f>
        <v>0,206097037355088-1,97853155860885j</v>
      </c>
      <c r="E131">
        <f>IMABS(D131)</f>
        <v>1.9892368177815607</v>
      </c>
      <c r="F131">
        <f t="shared" si="1"/>
        <v>5.973729775444583</v>
      </c>
      <c r="G131">
        <f>IMARGUMENT(D131)/PI()*180</f>
        <v>-84.05313694602651</v>
      </c>
      <c r="H131">
        <f>E131*Data!$B$10</f>
        <v>1.9892368177815607</v>
      </c>
    </row>
    <row r="132" spans="1:8" ht="12.75">
      <c r="A132">
        <v>109</v>
      </c>
      <c r="B132" s="3">
        <f>IF(10*Data!$B$15&lt;Data!$B$16,(A132-100)*(Data!$B$16-10*Data!$B$15)/60+10*Data!$B$15,(A132-100)*(10*Data!$B$16-10*Data!$B$15)/100)+10*Data!$B$15</f>
        <v>15199.297065276005</v>
      </c>
      <c r="C132" s="2">
        <f>B132/Data!$B$16</f>
        <v>19.099999999999998</v>
      </c>
      <c r="D132" t="str">
        <f>IMPRODUCT(-Data!$B$8/Data!$B$6*Data!$B$10,IMDIV(COMPLEX(0,2*PI()*B132*Data!$B$13,"j"),COMPLEX(1,2*PI()*B132*Data!$B$13,"j")),"j")</f>
        <v>0,207152734470324-1,97830861419159j</v>
      </c>
      <c r="E132">
        <f>IMABS(D132)</f>
        <v>1.9891247392718188</v>
      </c>
      <c r="F132">
        <f t="shared" si="1"/>
        <v>5.973240377207287</v>
      </c>
      <c r="G132">
        <f>IMARGUMENT(D132)/PI()*180</f>
        <v>-84.02222640763934</v>
      </c>
      <c r="H132">
        <f>E132*Data!$B$10</f>
        <v>1.9891247392718188</v>
      </c>
    </row>
    <row r="133" spans="1:8" ht="12.75">
      <c r="A133">
        <v>110</v>
      </c>
      <c r="B133" s="3">
        <f>IF(10*Data!$B$15&lt;Data!$B$16,(A133-100)*(Data!$B$16-10*Data!$B$15)/60+10*Data!$B$15,(A133-100)*(10*Data!$B$16-10*Data!$B$15)/100)+10*Data!$B$15</f>
        <v>15119.719593730058</v>
      </c>
      <c r="C133" s="2">
        <f>B133/Data!$B$16</f>
        <v>19</v>
      </c>
      <c r="D133" t="str">
        <f>IMPRODUCT(-Data!$B$8/Data!$B$6*Data!$B$10,IMDIV(COMPLEX(0,2*PI()*B133*Data!$B$13,"j"),COMPLEX(1,2*PI()*B133*Data!$B$13,"j")),"j")</f>
        <v>0,208219178082192-1,97808219178082j</v>
      </c>
      <c r="E133">
        <f>IMABS(D133)</f>
        <v>1.9890109058428105</v>
      </c>
      <c r="F133">
        <f t="shared" si="1"/>
        <v>5.972743287771449</v>
      </c>
      <c r="G133">
        <f>IMARGUMENT(D133)/PI()*180</f>
        <v>-83.99099404250548</v>
      </c>
      <c r="H133">
        <f>E133*Data!$B$10</f>
        <v>1.9890109058428105</v>
      </c>
    </row>
    <row r="134" spans="1:8" ht="12.75">
      <c r="A134">
        <v>111</v>
      </c>
      <c r="B134" s="3">
        <f>IF(10*Data!$B$15&lt;Data!$B$16,(A134-100)*(Data!$B$16-10*Data!$B$15)/60+10*Data!$B$15,(A134-100)*(10*Data!$B$16-10*Data!$B$15)/100)+10*Data!$B$15</f>
        <v>15040.14212218411</v>
      </c>
      <c r="C134" s="2">
        <f>B134/Data!$B$16</f>
        <v>18.9</v>
      </c>
      <c r="D134" t="str">
        <f>IMPRODUCT(-Data!$B$8/Data!$B$6*Data!$B$10,IMDIV(COMPLEX(0,2*PI()*B134*Data!$B$13,"j"),COMPLEX(1,2*PI()*B134*Data!$B$13,"j")),"j")</f>
        <v>0,20929653110379-1,97785221893082j</v>
      </c>
      <c r="E134">
        <f>IMABS(D134)</f>
        <v>1.988895280768107</v>
      </c>
      <c r="F134">
        <f t="shared" si="1"/>
        <v>5.972238345426691</v>
      </c>
      <c r="G134">
        <f>IMARGUMENT(D134)/PI()*180</f>
        <v>-83.95943481710275</v>
      </c>
      <c r="H134">
        <f>E134*Data!$B$10</f>
        <v>1.988895280768107</v>
      </c>
    </row>
    <row r="135" spans="1:8" ht="12.75">
      <c r="A135">
        <v>112</v>
      </c>
      <c r="B135" s="3">
        <f>IF(10*Data!$B$15&lt;Data!$B$16,(A135-100)*(Data!$B$16-10*Data!$B$15)/60+10*Data!$B$15,(A135-100)*(10*Data!$B$16-10*Data!$B$15)/100)+10*Data!$B$15</f>
        <v>14960.564650638164</v>
      </c>
      <c r="C135" s="2">
        <f>B135/Data!$B$16</f>
        <v>18.8</v>
      </c>
      <c r="D135" t="str">
        <f>IMPRODUCT(-Data!$B$8/Data!$B$6*Data!$B$10,IMDIV(COMPLEX(0,2*PI()*B135*Data!$B$13,"j"),COMPLEX(1,2*PI()*B135*Data!$B$13,"j")),"j")</f>
        <v>0,210384959713518-1,97761862130707j</v>
      </c>
      <c r="E135">
        <f>IMABS(D135)</f>
        <v>1.988777826358222</v>
      </c>
      <c r="F135">
        <f t="shared" si="1"/>
        <v>5.971725384198059</v>
      </c>
      <c r="G135">
        <f>IMARGUMENT(D135)/PI()*180</f>
        <v>-83.9275435927923</v>
      </c>
      <c r="H135">
        <f>E135*Data!$B$10</f>
        <v>1.988777826358222</v>
      </c>
    </row>
    <row r="136" spans="1:8" ht="12.75">
      <c r="A136">
        <v>113</v>
      </c>
      <c r="B136" s="3">
        <f>IF(10*Data!$B$15&lt;Data!$B$16,(A136-100)*(Data!$B$16-10*Data!$B$15)/60+10*Data!$B$15,(A136-100)*(10*Data!$B$16-10*Data!$B$15)/100)+10*Data!$B$15</f>
        <v>14880.987179092215</v>
      </c>
      <c r="C136" s="2">
        <f>B136/Data!$B$16</f>
        <v>18.7</v>
      </c>
      <c r="D136" t="str">
        <f>IMPRODUCT(-Data!$B$8/Data!$B$6*Data!$B$10,IMDIV(COMPLEX(0,2*PI()*B136*Data!$B$13,"j"),COMPLEX(1,2*PI()*B136*Data!$B$13,"j")),"j")</f>
        <v>0,21148463343606-1,97738132262716j</v>
      </c>
      <c r="E136">
        <f>IMABS(D136)</f>
        <v>1.9886585039303055</v>
      </c>
      <c r="F136">
        <f t="shared" si="1"/>
        <v>5.971204233710924</v>
      </c>
      <c r="G136">
        <f>IMARGUMENT(D136)/PI()*180</f>
        <v>-83.89531512307111</v>
      </c>
      <c r="H136">
        <f>E136*Data!$B$10</f>
        <v>1.9886585039303055</v>
      </c>
    </row>
    <row r="137" spans="1:8" ht="12.75">
      <c r="A137">
        <v>114</v>
      </c>
      <c r="B137" s="3">
        <f>IF(10*Data!$B$15&lt;Data!$B$16,(A137-100)*(Data!$B$16-10*Data!$B$15)/60+10*Data!$B$15,(A137-100)*(10*Data!$B$16-10*Data!$B$15)/100)+10*Data!$B$15</f>
        <v>14801.409707546267</v>
      </c>
      <c r="C137" s="2">
        <f>B137/Data!$B$16</f>
        <v>18.599999999999998</v>
      </c>
      <c r="D137" t="str">
        <f>IMPRODUCT(-Data!$B$8/Data!$B$6*Data!$B$10,IMDIV(COMPLEX(0,2*PI()*B137*Data!$B$13,"j"),COMPLEX(1,2*PI()*B137*Data!$B$13,"j")),"j")</f>
        <v>0,21259572522574-1,97714024459938j</v>
      </c>
      <c r="E137">
        <f>IMABS(D137)</f>
        <v>1.9885372737765703</v>
      </c>
      <c r="F137">
        <f t="shared" si="1"/>
        <v>5.970674719050177</v>
      </c>
      <c r="G137">
        <f>IMARGUMENT(D137)/PI()*180</f>
        <v>-83.862744050738</v>
      </c>
      <c r="H137">
        <f>E137*Data!$B$10</f>
        <v>1.9885372737765703</v>
      </c>
    </row>
    <row r="138" spans="1:8" ht="12.75">
      <c r="A138">
        <v>115</v>
      </c>
      <c r="B138" s="3">
        <f>IF(10*Data!$B$15&lt;Data!$B$16,(A138-100)*(Data!$B$16-10*Data!$B$15)/60+10*Data!$B$15,(A138-100)*(10*Data!$B$16-10*Data!$B$15)/100)+10*Data!$B$15</f>
        <v>14721.83223600032</v>
      </c>
      <c r="C138" s="2">
        <f>B138/Data!$B$16</f>
        <v>18.5</v>
      </c>
      <c r="D138" t="str">
        <f>IMPRODUCT(-Data!$B$8/Data!$B$6*Data!$B$10,IMDIV(COMPLEX(0,2*PI()*B138*Data!$B$13,"j"),COMPLEX(1,2*PI()*B138*Data!$B$13,"j")),"j")</f>
        <v>0,213718411552346-1,97689530685921j</v>
      </c>
      <c r="E138">
        <f>IMABS(D138)</f>
        <v>1.9884140951317029</v>
      </c>
      <c r="F138">
        <f t="shared" si="1"/>
        <v>5.970136660614869</v>
      </c>
      <c r="G138">
        <f>IMARGUMENT(D138)/PI()*180</f>
        <v>-83.82982490497044</v>
      </c>
      <c r="H138">
        <f>E138*Data!$B$10</f>
        <v>1.9884140951317029</v>
      </c>
    </row>
    <row r="139" spans="1:8" ht="12.75">
      <c r="A139">
        <v>116</v>
      </c>
      <c r="B139" s="3">
        <f>IF(10*Data!$B$15&lt;Data!$B$16,(A139-100)*(Data!$B$16-10*Data!$B$15)/60+10*Data!$B$15,(A139-100)*(10*Data!$B$16-10*Data!$B$15)/100)+10*Data!$B$15</f>
        <v>14642.254764454372</v>
      </c>
      <c r="C139" s="2">
        <f>B139/Data!$B$16</f>
        <v>18.4</v>
      </c>
      <c r="D139" t="str">
        <f>IMPRODUCT(-Data!$B$8/Data!$B$6*Data!$B$10,IMDIV(COMPLEX(0,2*PI()*B139*Data!$B$13,"j"),COMPLEX(1,2*PI()*B139*Data!$B$13,"j")),"j")</f>
        <v>0,21485287248949-1,97664642690332j</v>
      </c>
      <c r="E139">
        <f>IMABS(D139)</f>
        <v>1.988288926138917</v>
      </c>
      <c r="F139">
        <f t="shared" si="1"/>
        <v>5.969589873966738</v>
      </c>
      <c r="G139">
        <f>IMARGUMENT(D139)/PI()*180</f>
        <v>-83.79655209830821</v>
      </c>
      <c r="H139">
        <f>E139*Data!$B$10</f>
        <v>1.988288926138917</v>
      </c>
    </row>
    <row r="140" spans="1:8" ht="12.75">
      <c r="A140">
        <v>117</v>
      </c>
      <c r="B140" s="3">
        <f>IF(10*Data!$B$15&lt;Data!$B$16,(A140-100)*(Data!$B$16-10*Data!$B$15)/60+10*Data!$B$15,(A140-100)*(10*Data!$B$16-10*Data!$B$15)/100)+10*Data!$B$15</f>
        <v>14562.677292908424</v>
      </c>
      <c r="C140" s="2">
        <f>B140/Data!$B$16</f>
        <v>18.3</v>
      </c>
      <c r="D140" t="str">
        <f>IMPRODUCT(-Data!$B$8/Data!$B$6*Data!$B$10,IMDIV(COMPLEX(0,2*PI()*B140*Data!$B$13,"j"),COMPLEX(1,2*PI()*B140*Data!$B$13,"j")),"j")</f>
        <v>0,2159992918056-1,97639352002125j</v>
      </c>
      <c r="E140">
        <f>IMABS(D140)</f>
        <v>1.9881617238148679</v>
      </c>
      <c r="F140">
        <f t="shared" si="1"/>
        <v>5.969034169673622</v>
      </c>
      <c r="G140">
        <f>IMARGUMENT(D140)/PI()*180</f>
        <v>-83.76291992354155</v>
      </c>
      <c r="H140">
        <f>E140*Data!$B$10</f>
        <v>1.9881617238148679</v>
      </c>
    </row>
    <row r="141" spans="1:8" ht="12.75">
      <c r="A141">
        <v>118</v>
      </c>
      <c r="B141" s="3">
        <f>IF(10*Data!$B$15&lt;Data!$B$16,(A141-100)*(Data!$B$16-10*Data!$B$15)/60+10*Data!$B$15,(A141-100)*(10*Data!$B$16-10*Data!$B$15)/100)+10*Data!$B$15</f>
        <v>14483.099821362477</v>
      </c>
      <c r="C141" s="2">
        <f>B141/Data!$B$16</f>
        <v>18.2</v>
      </c>
      <c r="D141" t="str">
        <f>IMPRODUCT(-Data!$B$8/Data!$B$6*Data!$B$10,IMDIV(COMPLEX(0,2*PI()*B141*Data!$B$13,"j"),COMPLEX(1,2*PI()*B141*Data!$B$13,"j")),"j")</f>
        <v>0,21715785705763-1,97613649922444j</v>
      </c>
      <c r="E141">
        <f>IMABS(D141)</f>
        <v>1.9880324440131472</v>
      </c>
      <c r="F141">
        <f t="shared" si="1"/>
        <v>5.968469353146473</v>
      </c>
      <c r="G141">
        <f>IMARGUMENT(D141)/PI()*180</f>
        <v>-83.72892255049888</v>
      </c>
      <c r="H141">
        <f>E141*Data!$B$10</f>
        <v>1.9880324440131472</v>
      </c>
    </row>
    <row r="142" spans="1:8" ht="12.75">
      <c r="A142">
        <v>119</v>
      </c>
      <c r="B142" s="3">
        <f>IF(10*Data!$B$15&lt;Data!$B$16,(A142-100)*(Data!$B$16-10*Data!$B$15)/60+10*Data!$B$15,(A142-100)*(10*Data!$B$16-10*Data!$B$15)/100)+10*Data!$B$15</f>
        <v>14403.522349816529</v>
      </c>
      <c r="C142" s="2">
        <f>B142/Data!$B$16</f>
        <v>18.1</v>
      </c>
      <c r="D142" t="str">
        <f>IMPRODUCT(-Data!$B$8/Data!$B$6*Data!$B$10,IMDIV(COMPLEX(0,2*PI()*B142*Data!$B$13,"j"),COMPLEX(1,2*PI()*B142*Data!$B$13,"j")),"j")</f>
        <v>0,218328759687584-1,97587527517264j</v>
      </c>
      <c r="E142">
        <f>IMABS(D142)</f>
        <v>1.9879010413864355</v>
      </c>
      <c r="F142">
        <f t="shared" si="1"/>
        <v>5.967895224470339</v>
      </c>
      <c r="G142">
        <f>IMARGUMENT(D142)/PI()*180</f>
        <v>-83.69455402273138</v>
      </c>
      <c r="H142">
        <f>E142*Data!$B$10</f>
        <v>1.9879010413864355</v>
      </c>
    </row>
    <row r="143" spans="1:8" ht="12.75">
      <c r="A143">
        <v>120</v>
      </c>
      <c r="B143" s="3">
        <f>IF(10*Data!$B$15&lt;Data!$B$16,(A143-100)*(Data!$B$16-10*Data!$B$15)/60+10*Data!$B$15,(A143-100)*(10*Data!$B$16-10*Data!$B$15)/100)+10*Data!$B$15</f>
        <v>14323.94487827058</v>
      </c>
      <c r="C143" s="2">
        <f>B143/Data!$B$16</f>
        <v>18</v>
      </c>
      <c r="D143" t="str">
        <f>IMPRODUCT(-Data!$B$8/Data!$B$6*Data!$B$10,IMDIV(COMPLEX(0,2*PI()*B143*Data!$B$13,"j"),COMPLEX(1,2*PI()*B143*Data!$B$13,"j")),"j")</f>
        <v>0,219512195121952-1,97560975609756j</v>
      </c>
      <c r="E143">
        <f>IMABS(D143)</f>
        <v>1.987767469347237</v>
      </c>
      <c r="F143">
        <f t="shared" si="1"/>
        <v>5.967311578228951</v>
      </c>
      <c r="G143">
        <f>IMARGUMENT(D143)/PI()*180</f>
        <v>-83.65980825409007</v>
      </c>
      <c r="H143">
        <f>E143*Data!$B$10</f>
        <v>1.987767469347237</v>
      </c>
    </row>
    <row r="144" spans="1:8" ht="12.75">
      <c r="A144">
        <v>121</v>
      </c>
      <c r="B144" s="3">
        <f>IF(10*Data!$B$15&lt;Data!$B$16,(A144-100)*(Data!$B$16-10*Data!$B$15)/60+10*Data!$B$15,(A144-100)*(10*Data!$B$16-10*Data!$B$15)/100)+10*Data!$B$15</f>
        <v>14244.367406724634</v>
      </c>
      <c r="C144" s="2">
        <f>B144/Data!$B$16</f>
        <v>17.9</v>
      </c>
      <c r="D144" t="str">
        <f>IMPRODUCT(-Data!$B$8/Data!$B$6*Data!$B$10,IMDIV(COMPLEX(0,2*PI()*B144*Data!$B$13,"j"),COMPLEX(1,2*PI()*B144*Data!$B$13,"j")),"j")</f>
        <v>0,22070836287414-1,97533984772356j</v>
      </c>
      <c r="E144">
        <f>IMABS(D144)</f>
        <v>1.9876316800270417</v>
      </c>
      <c r="F144">
        <f t="shared" si="1"/>
        <v>5.966718203322239</v>
      </c>
      <c r="G144">
        <f>IMARGUMENT(D144)/PI()*180</f>
        <v>-83.62467902519153</v>
      </c>
      <c r="H144">
        <f>E144*Data!$B$10</f>
        <v>1.9876316800270417</v>
      </c>
    </row>
    <row r="145" spans="1:8" ht="12.75">
      <c r="A145">
        <v>122</v>
      </c>
      <c r="B145" s="3">
        <f>IF(10*Data!$B$15&lt;Data!$B$16,(A145-100)*(Data!$B$16-10*Data!$B$15)/60+10*Data!$B$15,(A145-100)*(10*Data!$B$16-10*Data!$B$15)/100)+10*Data!$B$15</f>
        <v>14164.789935178685</v>
      </c>
      <c r="C145" s="2">
        <f>B145/Data!$B$16</f>
        <v>17.8</v>
      </c>
      <c r="D145" t="str">
        <f>IMPRODUCT(-Data!$B$8/Data!$B$6*Data!$B$10,IMDIV(COMPLEX(0,2*PI()*B145*Data!$B$13,"j"),COMPLEX(1,2*PI()*B145*Data!$B$13,"j")),"j")</f>
        <v>0,221917466650044-1,97506545318539j</v>
      </c>
      <c r="E145">
        <f>IMABS(D145)</f>
        <v>1.9874936242339956</v>
      </c>
      <c r="F145">
        <f t="shared" si="1"/>
        <v>5.966114882777101</v>
      </c>
      <c r="G145">
        <f>IMARGUMENT(D145)/PI()*180</f>
        <v>-83.58915997976754</v>
      </c>
      <c r="H145">
        <f>E145*Data!$B$10</f>
        <v>1.9874936242339956</v>
      </c>
    </row>
    <row r="146" spans="1:8" ht="12.75">
      <c r="A146">
        <v>123</v>
      </c>
      <c r="B146" s="3">
        <f>IF(10*Data!$B$15&lt;Data!$B$16,(A146-100)*(Data!$B$16-10*Data!$B$15)/60+10*Data!$B$15,(A146-100)*(10*Data!$B$16-10*Data!$B$15)/100)+10*Data!$B$15</f>
        <v>14085.212463632739</v>
      </c>
      <c r="C146" s="2">
        <f>B146/Data!$B$16</f>
        <v>17.7</v>
      </c>
      <c r="D146" t="str">
        <f>IMPRODUCT(-Data!$B$8/Data!$B$6*Data!$B$10,IMDIV(COMPLEX(0,2*PI()*B146*Data!$B$13,"j"),COMPLEX(1,2*PI()*B146*Data!$B$13,"j")),"j")</f>
        <v>0,223139714456806-1,97478647294273j</v>
      </c>
      <c r="E146">
        <f>IMABS(D146)</f>
        <v>1.9873532514088816</v>
      </c>
      <c r="F146">
        <f t="shared" si="1"/>
        <v>5.965501393550586</v>
      </c>
      <c r="G146">
        <f>IMARGUMENT(D146)/PI()*180</f>
        <v>-83.55324462089544</v>
      </c>
      <c r="H146">
        <f>E146*Data!$B$10</f>
        <v>1.9873532514088816</v>
      </c>
    </row>
    <row r="147" spans="1:8" ht="12.75">
      <c r="A147">
        <v>124</v>
      </c>
      <c r="B147" s="3">
        <f>IF(10*Data!$B$15&lt;Data!$B$16,(A147-100)*(Data!$B$16-10*Data!$B$15)/60+10*Data!$B$15,(A147-100)*(10*Data!$B$16-10*Data!$B$15)/100)+10*Data!$B$15</f>
        <v>14005.63499208679</v>
      </c>
      <c r="C147" s="2">
        <f>B147/Data!$B$16</f>
        <v>17.6</v>
      </c>
      <c r="D147" t="str">
        <f>IMPRODUCT(-Data!$B$8/Data!$B$6*Data!$B$10,IMDIV(COMPLEX(0,2*PI()*B147*Data!$B$13,"j"),COMPLEX(1,2*PI()*B147*Data!$B$13,"j")),"j")</f>
        <v>0,224375318714942-1,97450280469148j</v>
      </c>
      <c r="E147">
        <f>IMABS(D147)</f>
        <v>1.9872105095794337</v>
      </c>
      <c r="F147">
        <f t="shared" si="1"/>
        <v>5.964877506325515</v>
      </c>
      <c r="G147">
        <f>IMARGUMENT(D147)/PI()*180</f>
        <v>-83.51692630710274</v>
      </c>
      <c r="H147">
        <f>E147*Data!$B$10</f>
        <v>1.9872105095794337</v>
      </c>
    </row>
    <row r="148" spans="1:8" ht="12.75">
      <c r="A148">
        <v>125</v>
      </c>
      <c r="B148" s="3">
        <f>IF(10*Data!$B$15&lt;Data!$B$16,(A148-100)*(Data!$B$16-10*Data!$B$15)/60+10*Data!$B$15,(A148-100)*(10*Data!$B$16-10*Data!$B$15)/100)+10*Data!$B$15</f>
        <v>13926.057520540842</v>
      </c>
      <c r="C148" s="2">
        <f>B148/Data!$B$16</f>
        <v>17.5</v>
      </c>
      <c r="D148" t="str">
        <f>IMPRODUCT(-Data!$B$8/Data!$B$6*Data!$B$10,IMDIV(COMPLEX(0,2*PI()*B148*Data!$B$13,"j"),COMPLEX(1,2*PI()*B148*Data!$B$13,"j")),"j")</f>
        <v>0,225624496373892-1,97421434327156j</v>
      </c>
      <c r="E148">
        <f>IMABS(D148)</f>
        <v>1.9870653453128129</v>
      </c>
      <c r="F148">
        <f t="shared" si="1"/>
        <v>5.964242985297858</v>
      </c>
      <c r="G148">
        <f>IMARGUMENT(D148)/PI()*180</f>
        <v>-83.48019824834303</v>
      </c>
      <c r="H148">
        <f>E148*Data!$B$10</f>
        <v>1.9870653453128129</v>
      </c>
    </row>
    <row r="149" spans="1:8" ht="12.75">
      <c r="A149">
        <v>126</v>
      </c>
      <c r="B149" s="3">
        <f>IF(10*Data!$B$15&lt;Data!$B$16,(A149-100)*(Data!$B$16-10*Data!$B$15)/60+10*Data!$B$15,(A149-100)*(10*Data!$B$16-10*Data!$B$15)/100)+10*Data!$B$15</f>
        <v>13846.480048994896</v>
      </c>
      <c r="C149" s="2">
        <f>B149/Data!$B$16</f>
        <v>17.400000000000002</v>
      </c>
      <c r="D149" t="str">
        <f>IMPRODUCT(-Data!$B$8/Data!$B$6*Data!$B$10,IMDIV(COMPLEX(0,2*PI()*B149*Data!$B$13,"j"),COMPLEX(1,2*PI()*B149*Data!$B$13,"j")),"j")</f>
        <v>0,226887469031164-1,97392098057113j</v>
      </c>
      <c r="E149">
        <f>IMABS(D149)</f>
        <v>1.9869177036662233</v>
      </c>
      <c r="F149">
        <f t="shared" si="1"/>
        <v>5.9635975879556735</v>
      </c>
      <c r="G149">
        <f>IMARGUMENT(D149)/PI()*180</f>
        <v>-83.44305350183663</v>
      </c>
      <c r="H149">
        <f>E149*Data!$B$10</f>
        <v>1.9869177036662233</v>
      </c>
    </row>
    <row r="150" spans="1:8" ht="12.75">
      <c r="A150">
        <v>127</v>
      </c>
      <c r="B150" s="3">
        <f>IF(10*Data!$B$15&lt;Data!$B$16,(A150-100)*(Data!$B$16-10*Data!$B$15)/60+10*Data!$B$15,(A150-100)*(10*Data!$B$16-10*Data!$B$15)/100)+10*Data!$B$15</f>
        <v>13766.902577448947</v>
      </c>
      <c r="C150" s="2">
        <f>B150/Data!$B$16</f>
        <v>17.3</v>
      </c>
      <c r="D150" t="str">
        <f>IMPRODUCT(-Data!$B$8/Data!$B$6*Data!$B$10,IMDIV(COMPLEX(0,2*PI()*B150*Data!$B$13,"j"),COMPLEX(1,2*PI()*B150*Data!$B$13,"j")),"j")</f>
        <v>0,228164463055162-1,97362260542715j</v>
      </c>
      <c r="E150">
        <f>IMABS(D150)</f>
        <v>1.9867675281356656</v>
      </c>
      <c r="F150">
        <f t="shared" si="1"/>
        <v>5.962941064849644</v>
      </c>
      <c r="G150">
        <f>IMARGUMENT(D150)/PI()*180</f>
        <v>-83.40548496777201</v>
      </c>
      <c r="H150">
        <f>E150*Data!$B$10</f>
        <v>1.9867675281356656</v>
      </c>
    </row>
    <row r="151" spans="1:8" ht="12.75">
      <c r="A151">
        <v>128</v>
      </c>
      <c r="B151" s="3">
        <f>IF(10*Data!$B$15&lt;Data!$B$16,(A151-100)*(Data!$B$16-10*Data!$B$15)/60+10*Data!$B$15,(A151-100)*(10*Data!$B$16-10*Data!$B$15)/100)+10*Data!$B$15</f>
        <v>13687.325105903</v>
      </c>
      <c r="C151" s="2">
        <f>B151/Data!$B$16</f>
        <v>17.200000000000003</v>
      </c>
      <c r="D151" t="str">
        <f>IMPRODUCT(-Data!$B$8/Data!$B$6*Data!$B$10,IMDIV(COMPLEX(0,2*PI()*B151*Data!$B$13,"j"),COMPLEX(1,2*PI()*B151*Data!$B$13,"j")),"j")</f>
        <v>0,229455709711846-1,97331910352188j</v>
      </c>
      <c r="E151">
        <f>IMABS(D151)</f>
        <v>1.9866147606025086</v>
      </c>
      <c r="F151">
        <f t="shared" si="1"/>
        <v>5.962273159353767</v>
      </c>
      <c r="G151">
        <f>IMARGUMENT(D151)/PI()*180</f>
        <v>-83.36748538486155</v>
      </c>
      <c r="H151">
        <f>E151*Data!$B$10</f>
        <v>1.9866147606025086</v>
      </c>
    </row>
    <row r="152" spans="1:8" ht="12.75">
      <c r="A152">
        <v>129</v>
      </c>
      <c r="B152" s="3">
        <f>IF(10*Data!$B$15&lt;Data!$B$16,(A152-100)*(Data!$B$16-10*Data!$B$15)/60+10*Data!$B$15,(A152-100)*(10*Data!$B$16-10*Data!$B$15)/100)+10*Data!$B$15</f>
        <v>13607.747634357052</v>
      </c>
      <c r="C152" s="2">
        <f>B152/Data!$B$16</f>
        <v>17.1</v>
      </c>
      <c r="D152" t="str">
        <f>IMPRODUCT(-Data!$B$8/Data!$B$6*Data!$B$10,IMDIV(COMPLEX(0,2*PI()*B152*Data!$B$13,"j"),COMPLEX(1,2*PI()*B152*Data!$B$13,"j")),"j")</f>
        <v>0,230761445295368-1,9730103572754j</v>
      </c>
      <c r="E152">
        <f>IMABS(D152)</f>
        <v>1.9864593412780458</v>
      </c>
      <c r="F152">
        <f aca="true" t="shared" si="2" ref="F152:F215">20*LOG10(ABS(E152))</f>
        <v>5.961593607416914</v>
      </c>
      <c r="G152">
        <f>IMARGUMENT(D152)/PI()*180</f>
        <v>-83.32904732574615</v>
      </c>
      <c r="H152">
        <f>E152*Data!$B$10</f>
        <v>1.9864593412780458</v>
      </c>
    </row>
    <row r="153" spans="1:8" ht="12.75">
      <c r="A153">
        <v>130</v>
      </c>
      <c r="B153" s="3">
        <f>IF(10*Data!$B$15&lt;Data!$B$16,(A153-100)*(Data!$B$16-10*Data!$B$15)/60+10*Data!$B$15,(A153-100)*(10*Data!$B$16-10*Data!$B$15)/100)+10*Data!$B$15</f>
        <v>13528.170162811104</v>
      </c>
      <c r="C153" s="2">
        <f>B153/Data!$B$16</f>
        <v>17</v>
      </c>
      <c r="D153" t="str">
        <f>IMPRODUCT(-Data!$B$8/Data!$B$6*Data!$B$10,IMDIV(COMPLEX(0,2*PI()*B153*Data!$B$13,"j"),COMPLEX(1,2*PI()*B153*Data!$B$13,"j")),"j")</f>
        <v>0,232081911262798-1,97269624573379j</v>
      </c>
      <c r="E153">
        <f>IMABS(D153)</f>
        <v>1.986301208645754</v>
      </c>
      <c r="F153">
        <f t="shared" si="2"/>
        <v>5.960902137304015</v>
      </c>
      <c r="G153">
        <f>IMARGUMENT(D153)/PI()*180</f>
        <v>-83.2901631922431</v>
      </c>
      <c r="H153">
        <f>E153*Data!$B$10</f>
        <v>1.986301208645754</v>
      </c>
    </row>
    <row r="154" spans="1:8" ht="12.75">
      <c r="A154">
        <v>131</v>
      </c>
      <c r="B154" s="3">
        <f>IF(10*Data!$B$15&lt;Data!$B$16,(A154-100)*(Data!$B$16-10*Data!$B$15)/60+10*Data!$B$15,(A154-100)*(10*Data!$B$16-10*Data!$B$15)/100)+10*Data!$B$15</f>
        <v>13448.592691265158</v>
      </c>
      <c r="C154" s="2">
        <f>B154/Data!$B$16</f>
        <v>16.900000000000002</v>
      </c>
      <c r="D154" t="str">
        <f>IMPRODUCT(-Data!$B$8/Data!$B$6*Data!$B$10,IMDIV(COMPLEX(0,2*PI()*B154*Data!$B$13,"j"),COMPLEX(1,2*PI()*B154*Data!$B$13,"j")),"j")</f>
        <v>0,233417354373122-1,97237664445288j</v>
      </c>
      <c r="E154">
        <f>IMABS(D154)</f>
        <v>1.9861402994012662</v>
      </c>
      <c r="F154">
        <f t="shared" si="2"/>
        <v>5.960198469326878</v>
      </c>
      <c r="G154">
        <f>IMARGUMENT(D154)/PI()*180</f>
        <v>-83.25082521043035</v>
      </c>
      <c r="H154">
        <f>E154*Data!$B$10</f>
        <v>1.9861402994012662</v>
      </c>
    </row>
    <row r="155" spans="1:8" ht="12.75">
      <c r="A155">
        <v>132</v>
      </c>
      <c r="B155" s="3">
        <f>IF(10*Data!$B$15&lt;Data!$B$16,(A155-100)*(Data!$B$16-10*Data!$B$15)/60+10*Data!$B$15,(A155-100)*(10*Data!$B$16-10*Data!$B$15)/100)+10*Data!$B$15</f>
        <v>13369.01521971921</v>
      </c>
      <c r="C155" s="2">
        <f>B155/Data!$B$16</f>
        <v>16.8</v>
      </c>
      <c r="D155" t="str">
        <f>IMPRODUCT(-Data!$B$8/Data!$B$6*Data!$B$10,IMDIV(COMPLEX(0,2*PI()*B155*Data!$B$13,"j"),COMPLEX(1,2*PI()*B155*Data!$B$13,"j")),"j")</f>
        <v>0,234768026830632-1,97205142537731j</v>
      </c>
      <c r="E155">
        <f>IMABS(D155)</f>
        <v>1.9859765483898917</v>
      </c>
      <c r="F155">
        <f t="shared" si="2"/>
        <v>5.959482315563921</v>
      </c>
      <c r="G155">
        <f>IMARGUMENT(D155)/PI()*180</f>
        <v>-83.21102542556122</v>
      </c>
      <c r="H155">
        <f>E155*Data!$B$10</f>
        <v>1.9859765483898917</v>
      </c>
    </row>
    <row r="156" spans="1:8" ht="12.75">
      <c r="A156">
        <v>133</v>
      </c>
      <c r="B156" s="3">
        <f>IF(10*Data!$B$15&lt;Data!$B$16,(A156-100)*(Data!$B$16-10*Data!$B$15)/60+10*Data!$B$15,(A156-100)*(10*Data!$B$16-10*Data!$B$15)/100)+10*Data!$B$15</f>
        <v>13289.43774817326</v>
      </c>
      <c r="C156" s="2">
        <f>B156/Data!$B$16</f>
        <v>16.7</v>
      </c>
      <c r="D156" t="str">
        <f>IMPRODUCT(-Data!$B$8/Data!$B$6*Data!$B$10,IMDIV(COMPLEX(0,2*PI()*B156*Data!$B$13,"j"),COMPLEX(1,2*PI()*B156*Data!$B$13,"j")),"j")</f>
        <v>0,23613418643289-1,97172045671462j</v>
      </c>
      <c r="E156">
        <f>IMABS(D156)</f>
        <v>1.985809888541507</v>
      </c>
      <c r="F156">
        <f t="shared" si="2"/>
        <v>5.958753379567989</v>
      </c>
      <c r="G156">
        <f>IMARGUMENT(D156)/PI()*180</f>
        <v>-83.17075569680189</v>
      </c>
      <c r="H156">
        <f>E156*Data!$B$10</f>
        <v>1.985809888541507</v>
      </c>
    </row>
    <row r="157" spans="1:8" ht="12.75">
      <c r="A157">
        <v>134</v>
      </c>
      <c r="B157" s="3">
        <f>IF(10*Data!$B$15&lt;Data!$B$16,(A157-100)*(Data!$B$16-10*Data!$B$15)/60+10*Data!$B$15,(A157-100)*(10*Data!$B$16-10*Data!$B$15)/100)+10*Data!$B$15</f>
        <v>13209.860276627314</v>
      </c>
      <c r="C157" s="2">
        <f>B157/Data!$B$16</f>
        <v>16.6</v>
      </c>
      <c r="D157" t="str">
        <f>IMPRODUCT(-Data!$B$8/Data!$B$6*Data!$B$10,IMDIV(COMPLEX(0,2*PI()*B157*Data!$B$13,"j"),COMPLEX(1,2*PI()*B157*Data!$B$13,"j")),"j")</f>
        <v>0,237516096723422-1,97138360280441j</v>
      </c>
      <c r="E157">
        <f>IMABS(D157)</f>
        <v>1.9856402508029558</v>
      </c>
      <c r="F157">
        <f t="shared" si="2"/>
        <v>5.95801135606287</v>
      </c>
      <c r="G157">
        <f>IMARGUMENT(D157)/PI()*180</f>
        <v>-83.13000769178576</v>
      </c>
      <c r="H157">
        <f>E157*Data!$B$10</f>
        <v>1.9856402508029558</v>
      </c>
    </row>
    <row r="158" spans="1:8" ht="12.75">
      <c r="A158">
        <v>135</v>
      </c>
      <c r="B158" s="3">
        <f>IF(10*Data!$B$15&lt;Data!$B$16,(A158-100)*(Data!$B$16-10*Data!$B$15)/60+10*Data!$B$15,(A158-100)*(10*Data!$B$16-10*Data!$B$15)/100)+10*Data!$B$15</f>
        <v>13130.282805081366</v>
      </c>
      <c r="C158" s="2">
        <f>B158/Data!$B$16</f>
        <v>16.5</v>
      </c>
      <c r="D158" t="str">
        <f>IMPRODUCT(-Data!$B$8/Data!$B$6*Data!$B$10,IMDIV(COMPLEX(0,2*PI()*B158*Data!$B$13,"j"),COMPLEX(1,2*PI()*B158*Data!$B$13,"j")),"j")</f>
        <v>0,238914027149322-1,9710407239819j</v>
      </c>
      <c r="E158">
        <f>IMABS(D158)</f>
        <v>1.985467564067416</v>
      </c>
      <c r="F158">
        <f t="shared" si="2"/>
        <v>5.957255930626077</v>
      </c>
      <c r="G158">
        <f>IMARGUMENT(D158)/PI()*180</f>
        <v>-83.0887728809753</v>
      </c>
      <c r="H158">
        <f>E158*Data!$B$10</f>
        <v>1.985467564067416</v>
      </c>
    </row>
    <row r="159" spans="1:8" ht="12.75">
      <c r="A159">
        <v>136</v>
      </c>
      <c r="B159" s="3">
        <f>IF(10*Data!$B$15&lt;Data!$B$16,(A159-100)*(Data!$B$16-10*Data!$B$15)/60+10*Data!$B$15,(A159-100)*(10*Data!$B$16-10*Data!$B$15)/100)+10*Data!$B$15</f>
        <v>13050.705333535418</v>
      </c>
      <c r="C159" s="2">
        <f>B159/Data!$B$16</f>
        <v>16.4</v>
      </c>
      <c r="D159" t="str">
        <f>IMPRODUCT(-Data!$B$8/Data!$B$6*Data!$B$10,IMDIV(COMPLEX(0,2*PI()*B159*Data!$B$13,"j"),COMPLEX(1,2*PI()*B159*Data!$B$13,"j")),"j")</f>
        <v>0,240328253223916-1,97069167643611j</v>
      </c>
      <c r="E159">
        <f>IMABS(D159)</f>
        <v>1.985291755101054</v>
      </c>
      <c r="F159">
        <f t="shared" si="2"/>
        <v>5.956486779359301</v>
      </c>
      <c r="G159">
        <f>IMARGUMENT(D159)/PI()*180</f>
        <v>-83.04704253182608</v>
      </c>
      <c r="H159">
        <f>E159*Data!$B$10</f>
        <v>1.985291755101054</v>
      </c>
    </row>
    <row r="160" spans="1:8" ht="12.75">
      <c r="A160">
        <v>137</v>
      </c>
      <c r="B160" s="3">
        <f>IF(10*Data!$B$15&lt;Data!$B$16,(A160-100)*(Data!$B$16-10*Data!$B$15)/60+10*Data!$B$15,(A160-100)*(10*Data!$B$16-10*Data!$B$15)/100)+10*Data!$B$15</f>
        <v>12971.127861989471</v>
      </c>
      <c r="C160" s="2">
        <f>B160/Data!$B$16</f>
        <v>16.3</v>
      </c>
      <c r="D160" t="str">
        <f>IMPRODUCT(-Data!$B$8/Data!$B$6*Data!$B$10,IMDIV(COMPLEX(0,2*PI()*B160*Data!$B$13,"j"),COMPLEX(1,2*PI()*B160*Data!$B$13,"j")),"j")</f>
        <v>0,241759056694724-1,970336312062j</v>
      </c>
      <c r="E160">
        <f>IMABS(D160)</f>
        <v>1.985112748466446</v>
      </c>
      <c r="F160">
        <f t="shared" si="2"/>
        <v>5.955703568544209</v>
      </c>
      <c r="G160">
        <f>IMARGUMENT(D160)/PI()*180</f>
        <v>-83.00480770274201</v>
      </c>
      <c r="H160">
        <f>E160*Data!$B$10</f>
        <v>1.985112748466446</v>
      </c>
    </row>
    <row r="161" spans="1:8" ht="12.75">
      <c r="A161">
        <v>138</v>
      </c>
      <c r="B161" s="3">
        <f>IF(10*Data!$B$15&lt;Data!$B$16,(A161-100)*(Data!$B$16-10*Data!$B$15)/60+10*Data!$B$15,(A161-100)*(10*Data!$B$16-10*Data!$B$15)/100)+10*Data!$B$15</f>
        <v>12891.550390443525</v>
      </c>
      <c r="C161" s="2">
        <f>B161/Data!$B$16</f>
        <v>16.200000000000003</v>
      </c>
      <c r="D161" t="str">
        <f>IMPRODUCT(-Data!$B$8/Data!$B$6*Data!$B$10,IMDIV(COMPLEX(0,2*PI()*B161*Data!$B$13,"j"),COMPLEX(1,2*PI()*B161*Data!$B$13,"j")),"j")</f>
        <v>0,24320672571686-1,96997447830656j</v>
      </c>
      <c r="E161">
        <f>IMABS(D161)</f>
        <v>1.9849304664428726</v>
      </c>
      <c r="F161">
        <f t="shared" si="2"/>
        <v>5.954905954284028</v>
      </c>
      <c r="G161">
        <f>IMARGUMENT(D161)/PI()*180</f>
        <v>-82.96205923681532</v>
      </c>
      <c r="H161">
        <f>E161*Data!$B$10</f>
        <v>1.9849304664428726</v>
      </c>
    </row>
    <row r="162" spans="1:8" ht="12.75">
      <c r="A162">
        <v>139</v>
      </c>
      <c r="B162" s="3">
        <f>IF(10*Data!$B$15&lt;Data!$B$16,(A162-100)*(Data!$B$16-10*Data!$B$15)/60+10*Data!$B$15,(A162-100)*(10*Data!$B$16-10*Data!$B$15)/100)+10*Data!$B$15</f>
        <v>12811.972918897576</v>
      </c>
      <c r="C162" s="2">
        <f>B162/Data!$B$16</f>
        <v>16.1</v>
      </c>
      <c r="D162" t="str">
        <f>IMPRODUCT(-Data!$B$8/Data!$B$6*Data!$B$10,IMDIV(COMPLEX(0,2*PI()*B162*Data!$B$13,"j"),COMPLEX(1,2*PI()*B162*Data!$B$13,"j")),"j")</f>
        <v>0,244671555032104-1,96960601800843j</v>
      </c>
      <c r="E162">
        <f>IMABS(D162)</f>
        <v>1.9847448289432201</v>
      </c>
      <c r="F162">
        <f t="shared" si="2"/>
        <v>5.954093582129701</v>
      </c>
      <c r="G162">
        <f>IMARGUMENT(D162)/PI()*180</f>
        <v>-82.91878775534127</v>
      </c>
      <c r="H162">
        <f>E162*Data!$B$10</f>
        <v>1.9847448289432201</v>
      </c>
    </row>
    <row r="163" spans="1:8" ht="12.75">
      <c r="A163">
        <v>140</v>
      </c>
      <c r="B163" s="3">
        <f>IF(10*Data!$B$15&lt;Data!$B$16,(A163-100)*(Data!$B$16-10*Data!$B$15)/60+10*Data!$B$15,(A163-100)*(10*Data!$B$16-10*Data!$B$15)/100)+10*Data!$B$15</f>
        <v>12732.395447351628</v>
      </c>
      <c r="C163" s="2">
        <f>B163/Data!$B$16</f>
        <v>16</v>
      </c>
      <c r="D163" t="str">
        <f>IMPRODUCT(-Data!$B$8/Data!$B$6*Data!$B$10,IMDIV(COMPLEX(0,2*PI()*B163*Data!$B$13,"j"),COMPLEX(1,2*PI()*B163*Data!$B$13,"j")),"j")</f>
        <v>0,246153846153846-1,96923076923077j</v>
      </c>
      <c r="E163">
        <f>IMABS(D163)</f>
        <v>1.984555753427336</v>
      </c>
      <c r="F163">
        <f t="shared" si="2"/>
        <v>5.9532660866899425</v>
      </c>
      <c r="G163">
        <f>IMARGUMENT(D163)/PI()*180</f>
        <v>-82.87498365109822</v>
      </c>
      <c r="H163">
        <f>E163*Data!$B$10</f>
        <v>1.984555753427336</v>
      </c>
    </row>
    <row r="164" spans="1:8" ht="12.75">
      <c r="A164">
        <v>141</v>
      </c>
      <c r="B164" s="3">
        <f>IF(10*Data!$B$15&lt;Data!$B$16,(A164-100)*(Data!$B$16-10*Data!$B$15)/60+10*Data!$B$15,(A164-100)*(10*Data!$B$16-10*Data!$B$15)/100)+10*Data!$B$15</f>
        <v>12652.81797580568</v>
      </c>
      <c r="C164" s="2">
        <f>B164/Data!$B$16</f>
        <v>15.899999999999999</v>
      </c>
      <c r="D164" t="str">
        <f>IMPRODUCT(-Data!$B$8/Data!$B$6*Data!$B$10,IMDIV(COMPLEX(0,2*PI()*B164*Data!$B$13,"j"),COMPLEX(1,2*PI()*B164*Data!$B$13,"j")),"j")</f>
        <v>0,247653907558116-1,96884856508703j</v>
      </c>
      <c r="E164">
        <f>IMABS(D164)</f>
        <v>1.984363154811654</v>
      </c>
      <c r="F164">
        <f t="shared" si="2"/>
        <v>5.952423091224302</v>
      </c>
      <c r="G164">
        <f>IMARGUMENT(D164)/PI()*180</f>
        <v>-82.83063708138324</v>
      </c>
      <c r="H164">
        <f>E164*Data!$B$10</f>
        <v>1.984363154811654</v>
      </c>
    </row>
    <row r="165" spans="1:8" ht="12.75">
      <c r="A165">
        <v>142</v>
      </c>
      <c r="B165" s="3">
        <f>IF(10*Data!$B$15&lt;Data!$B$16,(A165-100)*(Data!$B$16-10*Data!$B$15)/60+10*Data!$B$15,(A165-100)*(10*Data!$B$16-10*Data!$B$15)/100)+10*Data!$B$15</f>
        <v>12573.240504259733</v>
      </c>
      <c r="C165" s="2">
        <f>B165/Data!$B$16</f>
        <v>15.8</v>
      </c>
      <c r="D165" t="str">
        <f>IMPRODUCT(-Data!$B$8/Data!$B$6*Data!$B$10,IMDIV(COMPLEX(0,2*PI()*B165*Data!$B$13,"j"),COMPLEX(1,2*PI()*B165*Data!$B$13,"j")),"j")</f>
        <v>0,249172054880934-1,96845923355938j</v>
      </c>
      <c r="E165">
        <f>IMABS(D165)</f>
        <v>1.9841669453750026</v>
      </c>
      <c r="F165">
        <f t="shared" si="2"/>
        <v>5.951564207218857</v>
      </c>
      <c r="G165">
        <f>IMARGUMENT(D165)/PI()*180</f>
        <v>-82.78573796079326</v>
      </c>
      <c r="H165">
        <f>E165*Data!$B$10</f>
        <v>1.9841669453750026</v>
      </c>
    </row>
    <row r="166" spans="1:8" ht="12.75">
      <c r="A166">
        <v>143</v>
      </c>
      <c r="B166" s="3">
        <f>IF(10*Data!$B$15&lt;Data!$B$16,(A166-100)*(Data!$B$16-10*Data!$B$15)/60+10*Data!$B$15,(A166-100)*(10*Data!$B$16-10*Data!$B$15)/100)+10*Data!$B$15</f>
        <v>12493.663032713785</v>
      </c>
      <c r="C166" s="2">
        <f>B166/Data!$B$16</f>
        <v>15.7</v>
      </c>
      <c r="D166" t="str">
        <f>IMPRODUCT(-Data!$B$8/Data!$B$6*Data!$B$10,IMDIV(COMPLEX(0,2*PI()*B166*Data!$B$13,"j"),COMPLEX(1,2*PI()*B166*Data!$B$13,"j")),"j")</f>
        <v>0,2507086111222-1,96806259730927j</v>
      </c>
      <c r="E166">
        <f>IMABS(D166)</f>
        <v>1.9839670346602365</v>
      </c>
      <c r="F166">
        <f t="shared" si="2"/>
        <v>5.950689033942888</v>
      </c>
      <c r="G166">
        <f>IMARGUMENT(D166)/PI()*180</f>
        <v>-82.7402759537402</v>
      </c>
      <c r="H166">
        <f>E166*Data!$B$10</f>
        <v>1.9839670346602365</v>
      </c>
    </row>
    <row r="167" spans="1:8" ht="12.75">
      <c r="A167">
        <v>144</v>
      </c>
      <c r="B167" s="3">
        <f>IF(10*Data!$B$15&lt;Data!$B$16,(A167-100)*(Data!$B$16-10*Data!$B$15)/60+10*Data!$B$15,(A167-100)*(10*Data!$B$16-10*Data!$B$15)/100)+10*Data!$B$15</f>
        <v>12414.085561167838</v>
      </c>
      <c r="C167" s="2">
        <f>B167/Data!$B$16</f>
        <v>15.600000000000001</v>
      </c>
      <c r="D167" t="str">
        <f>IMPRODUCT(-Data!$B$8/Data!$B$6*Data!$B$10,IMDIV(COMPLEX(0,2*PI()*B167*Data!$B$13,"j"),COMPLEX(1,2*PI()*B167*Data!$B$13,"j")),"j")</f>
        <v>0,252263906856404-1,96765847347995j</v>
      </c>
      <c r="E167">
        <f>IMABS(D167)</f>
        <v>1.9837633293717027</v>
      </c>
      <c r="F167">
        <f t="shared" si="2"/>
        <v>5.949797157986554</v>
      </c>
      <c r="G167">
        <f>IMARGUMENT(D167)/PI()*180</f>
        <v>-82.69424046668917</v>
      </c>
      <c r="H167">
        <f>E167*Data!$B$10</f>
        <v>1.9837633293717027</v>
      </c>
    </row>
    <row r="168" spans="1:8" ht="12.75">
      <c r="A168">
        <v>145</v>
      </c>
      <c r="B168" s="3">
        <f>IF(10*Data!$B$15&lt;Data!$B$16,(A168-100)*(Data!$B$16-10*Data!$B$15)/60+10*Data!$B$15,(A168-100)*(10*Data!$B$16-10*Data!$B$15)/100)+10*Data!$B$15</f>
        <v>12334.50808962189</v>
      </c>
      <c r="C168" s="2">
        <f>B168/Data!$B$16</f>
        <v>15.5</v>
      </c>
      <c r="D168" t="str">
        <f>IMPRODUCT(-Data!$B$8/Data!$B$6*Data!$B$10,IMDIV(COMPLEX(0,2*PI()*B168*Data!$B$13,"j"),COMPLEX(1,2*PI()*B168*Data!$B$13,"j")),"j")</f>
        <v>0,253838280450358-1,96724667349028j</v>
      </c>
      <c r="E168">
        <f>IMABS(D168)</f>
        <v>1.9835557332680538</v>
      </c>
      <c r="F168">
        <f t="shared" si="2"/>
        <v>5.948888152777362</v>
      </c>
      <c r="G168">
        <f>IMARGUMENT(D168)/PI()*180</f>
        <v>-82.64762064010766</v>
      </c>
      <c r="H168">
        <f>E168*Data!$B$10</f>
        <v>1.9835557332680538</v>
      </c>
    </row>
    <row r="169" spans="1:8" ht="12.75">
      <c r="A169">
        <v>146</v>
      </c>
      <c r="B169" s="3">
        <f>IF(10*Data!$B$15&lt;Data!$B$16,(A169-100)*(Data!$B$16-10*Data!$B$15)/60+10*Data!$B$15,(A169-100)*(10*Data!$B$16-10*Data!$B$15)/100)+10*Data!$B$15</f>
        <v>12254.930618075941</v>
      </c>
      <c r="C169" s="2">
        <f>B169/Data!$B$16</f>
        <v>15.399999999999999</v>
      </c>
      <c r="D169" t="str">
        <f>IMPRODUCT(-Data!$B$8/Data!$B$6*Data!$B$10,IMDIV(COMPLEX(0,2*PI()*B169*Data!$B$13,"j"),COMPLEX(1,2*PI()*B169*Data!$B$13,"j")),"j")</f>
        <v>0,255432078288274-1,9668270028197j</v>
      </c>
      <c r="E169">
        <f>IMABS(D169)</f>
        <v>1.983344147050479</v>
      </c>
      <c r="F169">
        <f t="shared" si="2"/>
        <v>5.947961578075716</v>
      </c>
      <c r="G169">
        <f>IMARGUMENT(D169)/PI()*180</f>
        <v>-82.60040534011286</v>
      </c>
      <c r="H169">
        <f>E169*Data!$B$10</f>
        <v>1.983344147050479</v>
      </c>
    </row>
    <row r="170" spans="1:8" ht="12.75">
      <c r="A170">
        <v>147</v>
      </c>
      <c r="B170" s="3">
        <f>IF(10*Data!$B$15&lt;Data!$B$16,(A170-100)*(Data!$B$16-10*Data!$B$15)/60+10*Data!$B$15,(A170-100)*(10*Data!$B$16-10*Data!$B$15)/100)+10*Data!$B$15</f>
        <v>12175.353146529995</v>
      </c>
      <c r="C170" s="2">
        <f>B170/Data!$B$16</f>
        <v>15.3</v>
      </c>
      <c r="D170" t="str">
        <f>IMPRODUCT(-Data!$B$8/Data!$B$6*Data!$B$10,IMDIV(COMPLEX(0,2*PI()*B170*Data!$B$13,"j"),COMPLEX(1,2*PI()*B170*Data!$B$13,"j")),"j")</f>
        <v>0,25704565500441-1,96639926078374j</v>
      </c>
      <c r="E170">
        <f>IMABS(D170)</f>
        <v>1.9831284682459396</v>
      </c>
      <c r="F170">
        <f t="shared" si="2"/>
        <v>5.947016979447644</v>
      </c>
      <c r="G170">
        <f>IMARGUMENT(D170)/PI()*180</f>
        <v>-82.55258314980485</v>
      </c>
      <c r="H170">
        <f>E170*Data!$B$10</f>
        <v>1.9831284682459396</v>
      </c>
    </row>
    <row r="171" spans="1:8" ht="12.75">
      <c r="A171">
        <v>148</v>
      </c>
      <c r="B171" s="3">
        <f>IF(10*Data!$B$15&lt;Data!$B$16,(A171-100)*(Data!$B$16-10*Data!$B$15)/60+10*Data!$B$15,(A171-100)*(10*Data!$B$16-10*Data!$B$15)/100)+10*Data!$B$15</f>
        <v>12095.775674984046</v>
      </c>
      <c r="C171" s="2">
        <f>B171/Data!$B$16</f>
        <v>15.2</v>
      </c>
      <c r="D171" t="str">
        <f>IMPRODUCT(-Data!$B$8/Data!$B$6*Data!$B$10,IMDIV(COMPLEX(0,2*PI()*B171*Data!$B$13,"j"),COMPLEX(1,2*PI()*B171*Data!$B$13,"j")),"j")</f>
        <v>0,258679373723622-1,96596324029952j</v>
      </c>
      <c r="E171">
        <f>IMABS(D171)</f>
        <v>1.9829085910850843</v>
      </c>
      <c r="F171">
        <f t="shared" si="2"/>
        <v>5.946053887713249</v>
      </c>
      <c r="G171">
        <f>IMARGUMENT(D171)/PI()*180</f>
        <v>-82.50414236027011</v>
      </c>
      <c r="H171">
        <f>E171*Data!$B$10</f>
        <v>1.9829085910850843</v>
      </c>
    </row>
    <row r="172" spans="1:8" ht="12.75">
      <c r="A172">
        <v>149</v>
      </c>
      <c r="B172" s="3">
        <f>IF(10*Data!$B$15&lt;Data!$B$16,(A172-100)*(Data!$B$16-10*Data!$B$15)/60+10*Data!$B$15,(A172-100)*(10*Data!$B$16-10*Data!$B$15)/100)+10*Data!$B$15</f>
        <v>12016.1982034381</v>
      </c>
      <c r="C172" s="2">
        <f>B172/Data!$B$16</f>
        <v>15.100000000000001</v>
      </c>
      <c r="D172" t="str">
        <f>IMPRODUCT(-Data!$B$8/Data!$B$6*Data!$B$10,IMDIV(COMPLEX(0,2*PI()*B172*Data!$B$13,"j"),COMPLEX(1,2*PI()*B172*Data!$B$13,"j")),"j")</f>
        <v>0,260333606310072-1,96551872764105j</v>
      </c>
      <c r="E172">
        <f>IMABS(D172)</f>
        <v>1.9826844063748774</v>
      </c>
      <c r="F172">
        <f t="shared" si="2"/>
        <v>5.945071818370923</v>
      </c>
      <c r="G172">
        <f>IMARGUMENT(D172)/PI()*180</f>
        <v>-82.4550709612432</v>
      </c>
      <c r="H172">
        <f>E172*Data!$B$10</f>
        <v>1.9826844063748774</v>
      </c>
    </row>
    <row r="173" spans="1:8" ht="12.75">
      <c r="A173">
        <v>150</v>
      </c>
      <c r="B173" s="3">
        <f>IF(10*Data!$B$15&lt;Data!$B$16,(A173-100)*(Data!$B$16-10*Data!$B$15)/60+10*Data!$B$15,(A173-100)*(10*Data!$B$16-10*Data!$B$15)/100)+10*Data!$B$15</f>
        <v>11936.620731892152</v>
      </c>
      <c r="C173" s="2">
        <f>B173/Data!$B$16</f>
        <v>15</v>
      </c>
      <c r="D173" t="str">
        <f>IMPRODUCT(-Data!$B$8/Data!$B$6*Data!$B$10,IMDIV(COMPLEX(0,2*PI()*B173*Data!$B$13,"j"),COMPLEX(1,2*PI()*B173*Data!$B$13,"j")),"j")</f>
        <v>0,262008733624454-1,96506550218341j</v>
      </c>
      <c r="E173">
        <f>IMABS(D173)</f>
        <v>1.982455801365273</v>
      </c>
      <c r="F173">
        <f t="shared" si="2"/>
        <v>5.944070270994385</v>
      </c>
      <c r="G173">
        <f>IMARGUMENT(D173)/PI()*180</f>
        <v>-82.40535663140857</v>
      </c>
      <c r="H173">
        <f>E173*Data!$B$10</f>
        <v>1.982455801365273</v>
      </c>
    </row>
    <row r="174" spans="1:8" ht="12.75">
      <c r="A174">
        <v>151</v>
      </c>
      <c r="B174" s="3">
        <f>IF(10*Data!$B$15&lt;Data!$B$16,(A174-100)*(Data!$B$16-10*Data!$B$15)/60+10*Data!$B$15,(A174-100)*(10*Data!$B$16-10*Data!$B$15)/100)+10*Data!$B$15</f>
        <v>11857.043260346203</v>
      </c>
      <c r="C174" s="2">
        <f>B174/Data!$B$16</f>
        <v>14.9</v>
      </c>
      <c r="D174" t="str">
        <f>IMPRODUCT(-Data!$B$8/Data!$B$6*Data!$B$10,IMDIV(COMPLEX(0,2*PI()*B174*Data!$B$13,"j"),COMPLEX(1,2*PI()*B174*Data!$B$13,"j")),"j")</f>
        <v>0,26370514579001-1,96460333613557j</v>
      </c>
      <c r="E174">
        <f>IMABS(D174)</f>
        <v>1.9822226596099497</v>
      </c>
      <c r="F174">
        <f t="shared" si="2"/>
        <v>5.943048728602472</v>
      </c>
      <c r="G174">
        <f>IMARGUMENT(D174)/PI()*180</f>
        <v>-82.35498672832927</v>
      </c>
      <c r="H174">
        <f>E174*Data!$B$10</f>
        <v>1.9822226596099497</v>
      </c>
    </row>
    <row r="175" spans="1:8" ht="12.75">
      <c r="A175">
        <v>152</v>
      </c>
      <c r="B175" s="3">
        <f>IF(10*Data!$B$15&lt;Data!$B$16,(A175-100)*(Data!$B$16-10*Data!$B$15)/60+10*Data!$B$15,(A175-100)*(10*Data!$B$16-10*Data!$B$15)/100)+10*Data!$B$15</f>
        <v>11777.465788800255</v>
      </c>
      <c r="C175" s="2">
        <f>B175/Data!$B$16</f>
        <v>14.799999999999999</v>
      </c>
      <c r="D175" t="str">
        <f>IMPRODUCT(-Data!$B$8/Data!$B$6*Data!$B$10,IMDIV(COMPLEX(0,2*PI()*B175*Data!$B$13,"j"),COMPLEX(1,2*PI()*B175*Data!$B$13,"j")),"j")</f>
        <v>0,265423242467718-1,96413199426112j</v>
      </c>
      <c r="E175">
        <f>IMABS(D175)</f>
        <v>1.9819848608206474</v>
      </c>
      <c r="F175">
        <f t="shared" si="2"/>
        <v>5.942006656999621</v>
      </c>
      <c r="G175">
        <f>IMARGUMENT(D175)/PI()*180</f>
        <v>-82.30394827798347</v>
      </c>
      <c r="H175">
        <f>E175*Data!$B$10</f>
        <v>1.9819848608206474</v>
      </c>
    </row>
    <row r="176" spans="1:8" ht="12.75">
      <c r="A176">
        <v>153</v>
      </c>
      <c r="B176" s="3">
        <f>IF(10*Data!$B$15&lt;Data!$B$16,(A176-100)*(Data!$B$16-10*Data!$B$15)/60+10*Data!$B$15,(A176-100)*(10*Data!$B$16-10*Data!$B$15)/100)+10*Data!$B$15</f>
        <v>11697.888317254308</v>
      </c>
      <c r="C176" s="2">
        <f>B176/Data!$B$16</f>
        <v>14.700000000000001</v>
      </c>
      <c r="D176" t="str">
        <f>IMPRODUCT(-Data!$B$8/Data!$B$6*Data!$B$10,IMDIV(COMPLEX(0,2*PI()*B176*Data!$B$13,"j"),COMPLEX(1,2*PI()*B176*Data!$B$13,"j")),"j")</f>
        <v>0,267163433140988-1,96365123358626j</v>
      </c>
      <c r="E176">
        <f>IMABS(D176)</f>
        <v>1.9817422807147551</v>
      </c>
      <c r="F176">
        <f t="shared" si="2"/>
        <v>5.940943504085424</v>
      </c>
      <c r="G176">
        <f>IMARGUMENT(D176)/PI()*180</f>
        <v>-82.25222796389188</v>
      </c>
      <c r="H176">
        <f>E176*Data!$B$10</f>
        <v>1.9817422807147551</v>
      </c>
    </row>
    <row r="177" spans="1:8" ht="12.75">
      <c r="A177">
        <v>154</v>
      </c>
      <c r="B177" s="3">
        <f>IF(10*Data!$B$15&lt;Data!$B$16,(A177-100)*(Data!$B$16-10*Data!$B$15)/60+10*Data!$B$15,(A177-100)*(10*Data!$B$16-10*Data!$B$15)/100)+10*Data!$B$15</f>
        <v>11618.31084570836</v>
      </c>
      <c r="C177" s="2">
        <f>B177/Data!$B$16</f>
        <v>14.6</v>
      </c>
      <c r="D177" t="str">
        <f>IMPRODUCT(-Data!$B$8/Data!$B$6*Data!$B$10,IMDIV(COMPLEX(0,2*PI()*B177*Data!$B$13,"j"),COMPLEX(1,2*PI()*B177*Data!$B$13,"j")),"j")</f>
        <v>0,268926137410204-1,96316080309449j</v>
      </c>
      <c r="E177">
        <f>IMABS(D177)</f>
        <v>1.9814947908558769</v>
      </c>
      <c r="F177">
        <f t="shared" si="2"/>
        <v>5.939858699131932</v>
      </c>
      <c r="G177">
        <f>IMARGUMENT(D177)/PI()*180</f>
        <v>-82.1998121158183</v>
      </c>
      <c r="H177">
        <f>E177*Data!$B$10</f>
        <v>1.9814947908558769</v>
      </c>
    </row>
    <row r="178" spans="1:8" ht="12.75">
      <c r="A178">
        <v>155</v>
      </c>
      <c r="B178" s="3">
        <f>IF(10*Data!$B$15&lt;Data!$B$16,(A178-100)*(Data!$B$16-10*Data!$B$15)/60+10*Data!$B$15,(A178-100)*(10*Data!$B$16-10*Data!$B$15)/100)+10*Data!$B$15</f>
        <v>11538.733374162413</v>
      </c>
      <c r="C178" s="2">
        <f>B178/Data!$B$16</f>
        <v>14.5</v>
      </c>
      <c r="D178" t="str">
        <f>IMPRODUCT(-Data!$B$8/Data!$B$6*Data!$B$10,IMDIV(COMPLEX(0,2*PI()*B178*Data!$B$13,"j"),COMPLEX(1,2*PI()*B178*Data!$B$13,"j")),"j")</f>
        <v>0,27071178529755-1,96266044340723j</v>
      </c>
      <c r="E178">
        <f>IMABS(D178)</f>
        <v>1.9812422584869454</v>
      </c>
      <c r="F178">
        <f t="shared" si="2"/>
        <v>5.9387516520267445</v>
      </c>
      <c r="G178">
        <f>IMARGUMENT(D178)/PI()*180</f>
        <v>-82.14668669802175</v>
      </c>
      <c r="H178">
        <f>E178*Data!$B$10</f>
        <v>1.9812422584869454</v>
      </c>
    </row>
    <row r="179" spans="1:8" ht="12.75">
      <c r="A179">
        <v>156</v>
      </c>
      <c r="B179" s="3">
        <f>IF(10*Data!$B$15&lt;Data!$B$16,(A179-100)*(Data!$B$16-10*Data!$B$15)/60+10*Data!$B$15,(A179-100)*(10*Data!$B$16-10*Data!$B$15)/100)+10*Data!$B$15</f>
        <v>11459.155902616465</v>
      </c>
      <c r="C179" s="2">
        <f>B179/Data!$B$16</f>
        <v>14.4</v>
      </c>
      <c r="D179" t="str">
        <f>IMPRODUCT(-Data!$B$8/Data!$B$6*Data!$B$10,IMDIV(COMPLEX(0,2*PI()*B179*Data!$B$13,"j"),COMPLEX(1,2*PI()*B179*Data!$B$13,"j")),"j")</f>
        <v>0,272520817562452-1,96214988644966j</v>
      </c>
      <c r="E179">
        <f>IMABS(D179)</f>
        <v>1.9809845463555036</v>
      </c>
      <c r="F179">
        <f t="shared" si="2"/>
        <v>5.937621752480099</v>
      </c>
      <c r="G179">
        <f>IMARGUMENT(D179)/PI()*180</f>
        <v>-82.09283729704157</v>
      </c>
      <c r="H179">
        <f>E179*Data!$B$10</f>
        <v>1.9809845463555036</v>
      </c>
    </row>
    <row r="180" spans="1:8" ht="12.75">
      <c r="A180">
        <v>157</v>
      </c>
      <c r="B180" s="3">
        <f>IF(10*Data!$B$15&lt;Data!$B$16,(A180-100)*(Data!$B$16-10*Data!$B$15)/60+10*Data!$B$15,(A180-100)*(10*Data!$B$16-10*Data!$B$15)/100)+10*Data!$B$15</f>
        <v>11379.578431070517</v>
      </c>
      <c r="C180" s="2">
        <f>B180/Data!$B$16</f>
        <v>14.299999999999999</v>
      </c>
      <c r="D180" t="str">
        <f>IMPRODUCT(-Data!$B$8/Data!$B$6*Data!$B$10,IMDIV(COMPLEX(0,2*PI()*B180*Data!$B$13,"j"),COMPLEX(1,2*PI()*B180*Data!$B$13,"j")),"j")</f>
        <v>0,274353686028106-1,96162885510096j</v>
      </c>
      <c r="E180">
        <f>IMABS(D180)</f>
        <v>1.9807215125307018</v>
      </c>
      <c r="F180">
        <f t="shared" si="2"/>
        <v>5.936468369193856</v>
      </c>
      <c r="G180">
        <f>IMARGUMENT(D180)/PI()*180</f>
        <v>-82.03824910899192</v>
      </c>
      <c r="H180">
        <f>E180*Data!$B$10</f>
        <v>1.9807215125307018</v>
      </c>
    </row>
    <row r="181" spans="1:8" ht="12.75">
      <c r="A181">
        <v>158</v>
      </c>
      <c r="B181" s="3">
        <f>IF(10*Data!$B$15&lt;Data!$B$16,(A181-100)*(Data!$B$16-10*Data!$B$15)/60+10*Data!$B$15,(A181-100)*(10*Data!$B$16-10*Data!$B$15)/100)+10*Data!$B$15</f>
        <v>11300.00095952457</v>
      </c>
      <c r="C181" s="2">
        <f>B181/Data!$B$16</f>
        <v>14.200000000000001</v>
      </c>
      <c r="D181" t="str">
        <f>IMPRODUCT(-Data!$B$8/Data!$B$6*Data!$B$10,IMDIV(COMPLEX(0,2*PI()*B181*Data!$B$13,"j"),COMPLEX(1,2*PI()*B181*Data!$B$13,"j")),"j")</f>
        <v>0,27621085391947-1,96109706282824j</v>
      </c>
      <c r="E181">
        <f>IMABS(D181)</f>
        <v>1.9804530102116717</v>
      </c>
      <c r="F181">
        <f t="shared" si="2"/>
        <v>5.935290848990774</v>
      </c>
      <c r="G181">
        <f>IMARGUMENT(D181)/PI()*180</f>
        <v>-81.98290692634468</v>
      </c>
      <c r="H181">
        <f>E181*Data!$B$10</f>
        <v>1.9804530102116717</v>
      </c>
    </row>
    <row r="182" spans="1:8" ht="12.75">
      <c r="A182">
        <v>159</v>
      </c>
      <c r="B182" s="3">
        <f>IF(10*Data!$B$15&lt;Data!$B$16,(A182-100)*(Data!$B$16-10*Data!$B$15)/60+10*Data!$B$15,(A182-100)*(10*Data!$B$16-10*Data!$B$15)/100)+10*Data!$B$15</f>
        <v>11220.423487978622</v>
      </c>
      <c r="C182" s="2">
        <f>B182/Data!$B$16</f>
        <v>14.1</v>
      </c>
      <c r="D182" t="str">
        <f>IMPRODUCT(-Data!$B$8/Data!$B$6*Data!$B$10,IMDIV(COMPLEX(0,2*PI()*B182*Data!$B$13,"j"),COMPLEX(1,2*PI()*B182*Data!$B$13,"j")),"j")</f>
        <v>0,278092796213204-1,96055421330309j</v>
      </c>
      <c r="E182">
        <f>IMABS(D182)</f>
        <v>1.9801788875266235</v>
      </c>
      <c r="F182">
        <f t="shared" si="2"/>
        <v>5.934088515901056</v>
      </c>
      <c r="G182">
        <f>IMARGUMENT(D182)/PI()*180</f>
        <v>-81.92679512417482</v>
      </c>
      <c r="H182">
        <f>E182*Data!$B$10</f>
        <v>1.9801788875266235</v>
      </c>
    </row>
    <row r="183" spans="1:8" ht="12.75">
      <c r="A183">
        <v>160</v>
      </c>
      <c r="B183" s="3">
        <f>IF(10*Data!$B$15&lt;Data!$B$16,(A183-100)*(Data!$B$16-10*Data!$B$15)/60+10*Data!$B$15,(A183-100)*(10*Data!$B$16-10*Data!$B$15)/100)+10*Data!$B$15</f>
        <v>11140.846016432675</v>
      </c>
      <c r="C183" s="2">
        <f>B183/Data!$B$16</f>
        <v>14.000000000000002</v>
      </c>
      <c r="D183" t="str">
        <f>IMPRODUCT(-Data!$B$8/Data!$B$6*Data!$B$10,IMDIV(COMPLEX(0,2*PI()*B183*Data!$B$13,"j"),COMPLEX(1,2*PI()*B183*Data!$B$13,"j")),"j")</f>
        <v>0,28-1,96j</v>
      </c>
      <c r="E183">
        <f>IMABS(D183)</f>
        <v>1.9798989873223332</v>
      </c>
      <c r="F183">
        <f t="shared" si="2"/>
        <v>5.9328606702045725</v>
      </c>
      <c r="G183">
        <f>IMARGUMENT(D183)/PI()*180</f>
        <v>-81.86989764584402</v>
      </c>
      <c r="H183">
        <f>E183*Data!$B$10</f>
        <v>1.9798989873223332</v>
      </c>
    </row>
    <row r="184" spans="1:8" ht="12.75">
      <c r="A184">
        <v>161</v>
      </c>
      <c r="B184" s="3">
        <f>IF(10*Data!$B$15&lt;Data!$B$16,(A185-160)*9*Data!$B$16/40+Data!$B$16,(A184-100)*(10*Data!$B$16-10*Data!$B$15)/100)+10*Data!$B$15</f>
        <v>11061.268544886727</v>
      </c>
      <c r="C184" s="2">
        <f>B184/Data!$B$16</f>
        <v>13.9</v>
      </c>
      <c r="D184" t="str">
        <f>IMPRODUCT(-Data!$B$8/Data!$B$6*Data!$B$10,IMDIV(COMPLEX(0,2*PI()*B184*Data!$B$13,"j"),COMPLEX(1,2*PI()*B184*Data!$B$13,"j")),"j")</f>
        <v>0,281932964859794-1,95943410577557j</v>
      </c>
      <c r="E184">
        <f>IMABS(D184)</f>
        <v>1.9796131469433975</v>
      </c>
      <c r="F184">
        <f t="shared" si="2"/>
        <v>5.931606587425856</v>
      </c>
      <c r="G184">
        <f>IMARGUMENT(D184)/PI()*180</f>
        <v>-81.8121979880955</v>
      </c>
      <c r="H184">
        <f>E184*Data!$B$10</f>
        <v>1.9796131469433975</v>
      </c>
    </row>
    <row r="185" spans="1:8" ht="12.75">
      <c r="A185">
        <v>162</v>
      </c>
      <c r="B185" s="3">
        <f>IF(10*Data!$B$15&lt;Data!$B$16,(A186-160)*9*Data!$B$16/40+Data!$B$16,(A185-100)*(10*Data!$B$16-10*Data!$B$15)/100)+10*Data!$B$15</f>
        <v>10981.691073340779</v>
      </c>
      <c r="C185" s="2">
        <f>B185/Data!$B$16</f>
        <v>13.799999999999999</v>
      </c>
      <c r="D185" t="str">
        <f>IMPRODUCT(-Data!$B$8/Data!$B$6*Data!$B$10,IMDIV(COMPLEX(0,2*PI()*B185*Data!$B$13,"j"),COMPLEX(1,2*PI()*B185*Data!$B$13,"j")),"j")</f>
        <v>0,28389220325036-1,95885620242748j</v>
      </c>
      <c r="E185">
        <f>IMABS(D185)</f>
        <v>1.9793211980007068</v>
      </c>
      <c r="F185">
        <f t="shared" si="2"/>
        <v>5.930325517279292</v>
      </c>
      <c r="G185">
        <f>IMARGUMENT(D185)/PI()*180</f>
        <v>-81.75367918553145</v>
      </c>
      <c r="H185">
        <f>E185*Data!$B$10</f>
        <v>1.9793211980007068</v>
      </c>
    </row>
    <row r="186" spans="1:8" ht="12.75">
      <c r="A186">
        <v>163</v>
      </c>
      <c r="B186" s="3">
        <f>IF(10*Data!$B$15&lt;Data!$B$16,(A187-160)*9*Data!$B$16/40+Data!$B$16,(A186-100)*(10*Data!$B$16-10*Data!$B$15)/100)+10*Data!$B$15</f>
        <v>10902.11360179483</v>
      </c>
      <c r="C186" s="2">
        <f>B186/Data!$B$16</f>
        <v>13.7</v>
      </c>
      <c r="D186" t="str">
        <f>IMPRODUCT(-Data!$B$8/Data!$B$6*Data!$B$10,IMDIV(COMPLEX(0,2*PI()*B186*Data!$B$13,"j"),COMPLEX(1,2*PI()*B186*Data!$B$13,"j")),"j")</f>
        <v>0,285878240909802-1,95826595023215j</v>
      </c>
      <c r="E186">
        <f>IMABS(D186)</f>
        <v>1.9790229661285663</v>
      </c>
      <c r="F186">
        <f t="shared" si="2"/>
        <v>5.929016682561815</v>
      </c>
      <c r="G186">
        <f>IMARGUMENT(D186)/PI()*180</f>
        <v>-81.69432379444403</v>
      </c>
      <c r="H186">
        <f>E186*Data!$B$10</f>
        <v>1.9790229661285663</v>
      </c>
    </row>
    <row r="187" spans="1:8" ht="12.75">
      <c r="A187">
        <v>164</v>
      </c>
      <c r="B187" s="3">
        <f>IF(10*Data!$B$15&lt;Data!$B$16,(A188-160)*9*Data!$B$16/40+Data!$B$16,(A187-100)*(10*Data!$B$16-10*Data!$B$15)/100)+10*Data!$B$15</f>
        <v>10822.536130248884</v>
      </c>
      <c r="C187" s="2">
        <f>B187/Data!$B$16</f>
        <v>13.6</v>
      </c>
      <c r="D187" t="str">
        <f>IMPRODUCT(-Data!$B$8/Data!$B$6*Data!$B$10,IMDIV(COMPLEX(0,2*PI()*B187*Data!$B$13,"j"),COMPLEX(1,2*PI()*B187*Data!$B$13,"j")),"j")</f>
        <v>0,287891617273498-1,95766299745978j</v>
      </c>
      <c r="E187">
        <f>IMABS(D187)</f>
        <v>1.9787182707297066</v>
      </c>
      <c r="F187">
        <f t="shared" si="2"/>
        <v>5.927679277989579</v>
      </c>
      <c r="G187">
        <f>IMARGUMENT(D187)/PI()*180</f>
        <v>-81.63411387596739</v>
      </c>
      <c r="H187">
        <f>E187*Data!$B$10</f>
        <v>1.9787182707297066</v>
      </c>
    </row>
    <row r="188" spans="1:8" ht="12.75">
      <c r="A188">
        <v>165</v>
      </c>
      <c r="B188" s="3">
        <f>IF(10*Data!$B$15&lt;Data!$B$16,(A189-160)*9*Data!$B$16/40+Data!$B$16,(A188-100)*(10*Data!$B$16-10*Data!$B$15)/100)+10*Data!$B$15</f>
        <v>10742.958658702937</v>
      </c>
      <c r="C188" s="2">
        <f>B188/Data!$B$16</f>
        <v>13.500000000000002</v>
      </c>
      <c r="D188" t="str">
        <f>IMPRODUCT(-Data!$B$8/Data!$B$6*Data!$B$10,IMDIV(COMPLEX(0,2*PI()*B188*Data!$B$13,"j"),COMPLEX(1,2*PI()*B188*Data!$B$13,"j")),"j")</f>
        <v>0,28993288590604-1,95704697986577j</v>
      </c>
      <c r="E188">
        <f>IMABS(D188)</f>
        <v>1.9784069247077398</v>
      </c>
      <c r="F188">
        <f t="shared" si="2"/>
        <v>5.926312468976434</v>
      </c>
      <c r="G188">
        <f>IMARGUMENT(D188)/PI()*180</f>
        <v>-81.57303097851933</v>
      </c>
      <c r="H188">
        <f>E188*Data!$B$10</f>
        <v>1.9784069247077398</v>
      </c>
    </row>
    <row r="189" spans="1:8" ht="12.75">
      <c r="A189">
        <v>166</v>
      </c>
      <c r="B189" s="3">
        <f>IF(10*Data!$B$15&lt;Data!$B$16,(A190-160)*9*Data!$B$16/40+Data!$B$16,(A189-100)*(10*Data!$B$16-10*Data!$B$15)/100)+10*Data!$B$15</f>
        <v>10663.381187156989</v>
      </c>
      <c r="C189" s="2">
        <f>B189/Data!$B$16</f>
        <v>13.4</v>
      </c>
      <c r="D189" t="str">
        <f>IMPRODUCT(-Data!$B$8/Data!$B$6*Data!$B$10,IMDIV(COMPLEX(0,2*PI()*B189*Data!$B$13,"j"),COMPLEX(1,2*PI()*B189*Data!$B$13,"j")),"j")</f>
        <v>0,29200261494879-1,9564175201569j</v>
      </c>
      <c r="E189">
        <f>IMABS(D189)</f>
        <v>1.9780887341860593</v>
      </c>
      <c r="F189">
        <f t="shared" si="2"/>
        <v>5.9249153903495735</v>
      </c>
      <c r="G189">
        <f>IMARGUMENT(D189)/PI()*180</f>
        <v>-81.51105611949532</v>
      </c>
      <c r="H189">
        <f>E189*Data!$B$10</f>
        <v>1.9780887341860593</v>
      </c>
    </row>
    <row r="190" spans="1:8" ht="12.75">
      <c r="A190">
        <v>167</v>
      </c>
      <c r="B190" s="3">
        <f>IF(10*Data!$B$15&lt;Data!$B$16,(A191-160)*9*Data!$B$16/40+Data!$B$16,(A190-100)*(10*Data!$B$16-10*Data!$B$15)/100)+10*Data!$B$15</f>
        <v>10583.80371561104</v>
      </c>
      <c r="C190" s="2">
        <f>B190/Data!$B$16</f>
        <v>13.299999999999999</v>
      </c>
      <c r="D190" t="str">
        <f>IMPRODUCT(-Data!$B$8/Data!$B$6*Data!$B$10,IMDIV(COMPLEX(0,2*PI()*B190*Data!$B$13,"j"),COMPLEX(1,2*PI()*B190*Data!$B$13,"j")),"j")</f>
        <v>0,294101387583614-1,95577422743104j</v>
      </c>
      <c r="E190">
        <f>IMABS(D190)</f>
        <v>1.9777634982125867</v>
      </c>
      <c r="F190">
        <f t="shared" si="2"/>
        <v>5.923487144999486</v>
      </c>
      <c r="G190">
        <f>IMARGUMENT(D190)/PI()*180</f>
        <v>-81.44816976617997</v>
      </c>
      <c r="H190">
        <f>E190*Data!$B$10</f>
        <v>1.9777634982125867</v>
      </c>
    </row>
    <row r="191" spans="1:8" ht="12.75">
      <c r="A191">
        <v>168</v>
      </c>
      <c r="B191" s="3">
        <f>IF(10*Data!$B$15&lt;Data!$B$16,(A192-160)*9*Data!$B$16/40+Data!$B$16,(A191-100)*(10*Data!$B$16-10*Data!$B$15)/100)+10*Data!$B$15</f>
        <v>10504.226244065092</v>
      </c>
      <c r="C191" s="2">
        <f>B191/Data!$B$16</f>
        <v>13.2</v>
      </c>
      <c r="D191" t="str">
        <f>IMPRODUCT(-Data!$B$8/Data!$B$6*Data!$B$10,IMDIV(COMPLEX(0,2*PI()*B191*Data!$B$13,"j"),COMPLEX(1,2*PI()*B191*Data!$B$13,"j")),"j")</f>
        <v>0,296229802513466-1,95511669658887j</v>
      </c>
      <c r="E191">
        <f>IMABS(D191)</f>
        <v>1.9774310084495346</v>
      </c>
      <c r="F191">
        <f t="shared" si="2"/>
        <v>5.9220268024602785</v>
      </c>
      <c r="G191">
        <f>IMARGUMENT(D191)/PI()*180</f>
        <v>-81.38435181583587</v>
      </c>
      <c r="H191">
        <f>E191*Data!$B$10</f>
        <v>1.9774310084495346</v>
      </c>
    </row>
    <row r="192" spans="1:8" ht="12.75">
      <c r="A192">
        <v>169</v>
      </c>
      <c r="B192" s="3">
        <f>IF(10*Data!$B$15&lt;Data!$B$16,(A193-160)*9*Data!$B$16/40+Data!$B$16,(A192-100)*(10*Data!$B$16-10*Data!$B$15)/100)+10*Data!$B$15</f>
        <v>10424.648772519145</v>
      </c>
      <c r="C192" s="2">
        <f>B192/Data!$B$16</f>
        <v>13.1</v>
      </c>
      <c r="D192" t="str">
        <f>IMPRODUCT(-Data!$B$8/Data!$B$6*Data!$B$10,IMDIV(COMPLEX(0,2*PI()*B192*Data!$B$13,"j"),COMPLEX(1,2*PI()*B192*Data!$B$13,"j")),"j")</f>
        <v>0,298388474460452-1,95444450771596j</v>
      </c>
      <c r="E192">
        <f>IMABS(D192)</f>
        <v>1.9770910488472495</v>
      </c>
      <c r="F192">
        <f t="shared" si="2"/>
        <v>5.920533397415958</v>
      </c>
      <c r="G192">
        <f>IMARGUMENT(D192)/PI()*180</f>
        <v>-81.3195815749287</v>
      </c>
      <c r="H192">
        <f>E192*Data!$B$10</f>
        <v>1.9770910488472495</v>
      </c>
    </row>
    <row r="193" spans="1:8" ht="12.75">
      <c r="A193">
        <v>170</v>
      </c>
      <c r="B193" s="3">
        <f>IF(10*Data!$B$15&lt;Data!$B$16,(A194-160)*9*Data!$B$16/40+Data!$B$16,(A193-100)*(10*Data!$B$16-10*Data!$B$15)/100)+10*Data!$B$15</f>
        <v>10345.071300973199</v>
      </c>
      <c r="C193" s="2">
        <f>B193/Data!$B$16</f>
        <v>13.000000000000002</v>
      </c>
      <c r="D193" t="str">
        <f>IMPRODUCT(-Data!$B$8/Data!$B$6*Data!$B$10,IMDIV(COMPLEX(0,2*PI()*B193*Data!$B$13,"j"),COMPLEX(1,2*PI()*B193*Data!$B$13,"j")),"j")</f>
        <v>0,30057803468208-1,95375722543353j</v>
      </c>
      <c r="E193">
        <f>IMABS(D193)</f>
        <v>1.9767433953012383</v>
      </c>
      <c r="F193">
        <f t="shared" si="2"/>
        <v>5.919005928128422</v>
      </c>
      <c r="G193">
        <f>IMARGUMENT(D193)/PI()*180</f>
        <v>-81.25383773744484</v>
      </c>
      <c r="H193">
        <f>E193*Data!$B$10</f>
        <v>1.9767433953012383</v>
      </c>
    </row>
    <row r="194" spans="1:8" ht="12.75">
      <c r="A194">
        <v>171</v>
      </c>
      <c r="B194" s="3">
        <f>IF(10*Data!$B$15&lt;Data!$B$16,(A195-160)*9*Data!$B$16/40+Data!$B$16,(A194-100)*(10*Data!$B$16-10*Data!$B$15)/100)+10*Data!$B$15</f>
        <v>10265.49382942725</v>
      </c>
      <c r="C194" s="2">
        <f>B194/Data!$B$16</f>
        <v>12.9</v>
      </c>
      <c r="D194" t="str">
        <f>IMPRODUCT(-Data!$B$8/Data!$B$6*Data!$B$10,IMDIV(COMPLEX(0,2*PI()*B194*Data!$B$13,"j"),COMPLEX(1,2*PI()*B194*Data!$B$13,"j")),"j")</f>
        <v>0,302799131506368-1,95305439821607j</v>
      </c>
      <c r="E194">
        <f>IMABS(D194)</f>
        <v>1.9763878152913577</v>
      </c>
      <c r="F194">
        <f t="shared" si="2"/>
        <v>5.917443354782322</v>
      </c>
      <c r="G194">
        <f>IMARGUMENT(D194)/PI()*180</f>
        <v>-81.18709836225558</v>
      </c>
      <c r="H194">
        <f>E194*Data!$B$10</f>
        <v>1.9763878152913577</v>
      </c>
    </row>
    <row r="195" spans="1:8" ht="12.75">
      <c r="A195">
        <v>172</v>
      </c>
      <c r="B195" s="3">
        <f>IF(10*Data!$B$15&lt;Data!$B$16,(A196-160)*9*Data!$B$16/40+Data!$B$16,(A195-100)*(10*Data!$B$16-10*Data!$B$15)/100)+10*Data!$B$15</f>
        <v>10185.916357881302</v>
      </c>
      <c r="C195" s="2">
        <f>B195/Data!$B$16</f>
        <v>12.8</v>
      </c>
      <c r="D195" t="str">
        <f>IMPRODUCT(-Data!$B$8/Data!$B$6*Data!$B$10,IMDIV(COMPLEX(0,2*PI()*B195*Data!$B$13,"j"),COMPLEX(1,2*PI()*B195*Data!$B$13,"j")),"j")</f>
        <v>0,305052430886558-1,95233555767398j</v>
      </c>
      <c r="E195">
        <f>IMABS(D195)</f>
        <v>1.9760240675022076</v>
      </c>
      <c r="F195">
        <f t="shared" si="2"/>
        <v>5.915844597742186</v>
      </c>
      <c r="G195">
        <f>IMARGUMENT(D195)/PI()*180</f>
        <v>-81.1193408494798</v>
      </c>
      <c r="H195">
        <f>E195*Data!$B$10</f>
        <v>1.9760240675022076</v>
      </c>
    </row>
    <row r="196" spans="1:8" ht="12.75">
      <c r="A196">
        <v>173</v>
      </c>
      <c r="B196" s="3">
        <f>IF(10*Data!$B$15&lt;Data!$B$16,(A197-160)*9*Data!$B$16/40+Data!$B$16,(A196-100)*(10*Data!$B$16-10*Data!$B$15)/100)+10*Data!$B$15</f>
        <v>10106.338886335354</v>
      </c>
      <c r="C196" s="2">
        <f>B196/Data!$B$16</f>
        <v>12.7</v>
      </c>
      <c r="D196" t="str">
        <f>IMPRODUCT(-Data!$B$8/Data!$B$6*Data!$B$10,IMDIV(COMPLEX(0,2*PI()*B196*Data!$B$13,"j"),COMPLEX(1,2*PI()*B196*Data!$B$13,"j")),"j")</f>
        <v>0,307338616976224-1,95160021779902j</v>
      </c>
      <c r="E196">
        <f>IMABS(D196)</f>
        <v>1.9756519014234364</v>
      </c>
      <c r="F196">
        <f t="shared" si="2"/>
        <v>5.914208535715736</v>
      </c>
      <c r="G196">
        <f>IMARGUMENT(D196)/PI()*180</f>
        <v>-81.05054191579111</v>
      </c>
      <c r="H196">
        <f>E196*Data!$B$10</f>
        <v>1.9756519014234364</v>
      </c>
    </row>
    <row r="197" spans="1:8" ht="12.75">
      <c r="A197">
        <v>174</v>
      </c>
      <c r="B197" s="3">
        <f>IF(10*Data!$B$15&lt;Data!$B$16,(A198-160)*9*Data!$B$16/40+Data!$B$16,(A197-100)*(10*Data!$B$16-10*Data!$B$15)/100)+10*Data!$B$15</f>
        <v>10026.761414789407</v>
      </c>
      <c r="C197" s="2">
        <f>B197/Data!$B$16</f>
        <v>12.600000000000001</v>
      </c>
      <c r="D197" t="str">
        <f>IMPRODUCT(-Data!$B$8/Data!$B$6*Data!$B$10,IMDIV(COMPLEX(0,2*PI()*B197*Data!$B$13,"j"),COMPLEX(1,2*PI()*B197*Data!$B$13,"j")),"j")</f>
        <v>0,309658392725486-1,95084787417056j</v>
      </c>
      <c r="E197">
        <f>IMABS(D197)</f>
        <v>1.975271056928928</v>
      </c>
      <c r="F197">
        <f t="shared" si="2"/>
        <v>5.912534003818415</v>
      </c>
      <c r="G197">
        <f>IMARGUMENT(D197)/PI()*180</f>
        <v>-80.98067756861832</v>
      </c>
      <c r="H197">
        <f>E197*Data!$B$10</f>
        <v>1.975271056928928</v>
      </c>
    </row>
    <row r="198" spans="1:8" ht="12.75">
      <c r="A198">
        <v>175</v>
      </c>
      <c r="B198" s="3">
        <f>IF(10*Data!$B$15&lt;Data!$B$16,(A199-160)*9*Data!$B$16/40+Data!$B$16,(A198-100)*(10*Data!$B$16-10*Data!$B$15)/100)+10*Data!$B$15</f>
        <v>9947.18394324346</v>
      </c>
      <c r="C198" s="2">
        <f>B198/Data!$B$16</f>
        <v>12.500000000000002</v>
      </c>
      <c r="D198" t="str">
        <f>IMPRODUCT(-Data!$B$8/Data!$B$6*Data!$B$10,IMDIV(COMPLEX(0,2*PI()*B198*Data!$B$13,"j"),COMPLEX(1,2*PI()*B198*Data!$B$13,"j")),"j")</f>
        <v>0,31201248049922-1,95007800312012j</v>
      </c>
      <c r="E198">
        <f>IMABS(D198)</f>
        <v>1.974881263833406</v>
      </c>
      <c r="F198">
        <f t="shared" si="2"/>
        <v>5.91081979153218</v>
      </c>
      <c r="G198">
        <f>IMARGUMENT(D198)/PI()*180</f>
        <v>-80.90972307917765</v>
      </c>
      <c r="H198">
        <f>E198*Data!$B$10</f>
        <v>1.974881263833406</v>
      </c>
    </row>
    <row r="199" spans="1:8" ht="12.75">
      <c r="A199">
        <v>176</v>
      </c>
      <c r="B199" s="3">
        <f>IF(10*Data!$B$15&lt;Data!$B$16,(A200-160)*9*Data!$B$16/40+Data!$B$16,(A199-100)*(10*Data!$B$16-10*Data!$B$15)/100)+10*Data!$B$15</f>
        <v>9867.606471697512</v>
      </c>
      <c r="C199" s="2">
        <f>B199/Data!$B$16</f>
        <v>12.4</v>
      </c>
      <c r="D199" t="str">
        <f>IMPRODUCT(-Data!$B$8/Data!$B$6*Data!$B$10,IMDIV(COMPLEX(0,2*PI()*B199*Data!$B$13,"j"),COMPLEX(1,2*PI()*B199*Data!$B$13,"j")),"j")</f>
        <v>0,314401622718052-1,94929006085193j</v>
      </c>
      <c r="E199">
        <f>IMABS(D199)</f>
        <v>1.9744822414252972</v>
      </c>
      <c r="F199">
        <f t="shared" si="2"/>
        <v>5.909064640552978</v>
      </c>
      <c r="G199">
        <f>IMARGUMENT(D199)/PI()*180</f>
        <v>-80.83765295427833</v>
      </c>
      <c r="H199">
        <f>E199*Data!$B$10</f>
        <v>1.9744822414252972</v>
      </c>
    </row>
    <row r="200" spans="1:8" ht="12.75">
      <c r="A200">
        <v>177</v>
      </c>
      <c r="B200" s="3">
        <f>IF(10*Data!$B$15&lt;Data!$B$16,(A201-160)*9*Data!$B$16/40+Data!$B$16,(A200-100)*(10*Data!$B$16-10*Data!$B$15)/100)+10*Data!$B$15</f>
        <v>9788.029000151564</v>
      </c>
      <c r="C200" s="2">
        <f>B200/Data!$B$16</f>
        <v>12.3</v>
      </c>
      <c r="D200" t="str">
        <f>IMPRODUCT(-Data!$B$8/Data!$B$6*Data!$B$10,IMDIV(COMPLEX(0,2*PI()*B200*Data!$B$13,"j"),COMPLEX(1,2*PI()*B200*Data!$B$13,"j")),"j")</f>
        <v>0,316826582523022-1,94848348251658j</v>
      </c>
      <c r="E200">
        <f>IMABS(D200)</f>
        <v>1.9740736979741047</v>
      </c>
      <c r="F200">
        <f t="shared" si="2"/>
        <v>5.90726724251859</v>
      </c>
      <c r="G200">
        <f>IMARGUMENT(D200)/PI()*180</f>
        <v>-80.76444090683405</v>
      </c>
      <c r="H200">
        <f>E200*Data!$B$10</f>
        <v>1.9740736979741047</v>
      </c>
    </row>
    <row r="201" spans="1:8" ht="12.75">
      <c r="A201">
        <v>178</v>
      </c>
      <c r="B201" s="3">
        <f>IF(10*Data!$B$15&lt;Data!$B$16,(A202-160)*9*Data!$B$16/40+Data!$B$16,(A201-100)*(10*Data!$B$16-10*Data!$B$15)/100)+10*Data!$B$15</f>
        <v>9708.451528605616</v>
      </c>
      <c r="C201" s="2">
        <f>B201/Data!$B$16</f>
        <v>12.2</v>
      </c>
      <c r="D201" t="str">
        <f>IMPRODUCT(-Data!$B$8/Data!$B$6*Data!$B$10,IMDIV(COMPLEX(0,2*PI()*B201*Data!$B$13,"j"),COMPLEX(1,2*PI()*B201*Data!$B$13,"j")),"j")</f>
        <v>0,3192881444648-1,94765768123528j</v>
      </c>
      <c r="E201">
        <f>IMABS(D201)</f>
        <v>1.9736553302110689</v>
      </c>
      <c r="F201">
        <f t="shared" si="2"/>
        <v>5.905426236610882</v>
      </c>
      <c r="G201">
        <f>IMARGUMENT(D201)/PI()*180</f>
        <v>-80.69005982501396</v>
      </c>
      <c r="H201">
        <f>E201*Data!$B$10</f>
        <v>1.9736553302110689</v>
      </c>
    </row>
    <row r="202" spans="1:8" ht="12.75">
      <c r="A202">
        <v>179</v>
      </c>
      <c r="B202" s="3">
        <f>IF(10*Data!$B$15&lt;Data!$B$16,(A203-160)*9*Data!$B$16/40+Data!$B$16,(A202-100)*(10*Data!$B$16-10*Data!$B$15)/100)+10*Data!$B$15</f>
        <v>9628.874057059667</v>
      </c>
      <c r="C202" s="2">
        <f>B202/Data!$B$16</f>
        <v>12.099999999999998</v>
      </c>
      <c r="D202" t="str">
        <f>IMPRODUCT(-Data!$B$8/Data!$B$6*Data!$B$10,IMDIV(COMPLEX(0,2*PI()*B202*Data!$B$13,"j"),COMPLEX(1,2*PI()*B202*Data!$B$13,"j")),"j")</f>
        <v>0,321787115218404-1,94681204707134j</v>
      </c>
      <c r="E202">
        <f>IMABS(D202)</f>
        <v>1.9732268227810716</v>
      </c>
      <c r="F202">
        <f t="shared" si="2"/>
        <v>5.903540207022769</v>
      </c>
      <c r="G202">
        <f>IMARGUMENT(D202)/PI()*180</f>
        <v>-80.61448173995691</v>
      </c>
      <c r="H202">
        <f>E202*Data!$B$10</f>
        <v>1.9732268227810716</v>
      </c>
    </row>
    <row r="203" spans="1:8" ht="12.75">
      <c r="A203">
        <v>180</v>
      </c>
      <c r="B203" s="3">
        <f>IF(10*Data!$B$15&lt;Data!$B$16,(A204-160)*9*Data!$B$16/40+Data!$B$16,(A203-100)*(10*Data!$B$16-10*Data!$B$15)/100)+10*Data!$B$15</f>
        <v>9549.29658551372</v>
      </c>
      <c r="C203" s="2">
        <f>B203/Data!$B$16</f>
        <v>12</v>
      </c>
      <c r="D203" t="str">
        <f>IMPRODUCT(-Data!$B$8/Data!$B$6*Data!$B$10,IMDIV(COMPLEX(0,2*PI()*B203*Data!$B$13,"j"),COMPLEX(1,2*PI()*B203*Data!$B$13,"j")),"j")</f>
        <v>0,324324324324324-1,94594594594595j</v>
      </c>
      <c r="E203">
        <f>IMABS(D203)</f>
        <v>1.9727878476642913</v>
      </c>
      <c r="F203">
        <f t="shared" si="2"/>
        <v>5.901607680282563</v>
      </c>
      <c r="G203">
        <f>IMARGUMENT(D203)/PI()*180</f>
        <v>-80.53767779197442</v>
      </c>
      <c r="H203">
        <f>E203*Data!$B$10</f>
        <v>1.9727878476642913</v>
      </c>
    </row>
    <row r="204" spans="1:8" ht="12.75">
      <c r="A204">
        <v>181</v>
      </c>
      <c r="B204" s="3">
        <f>IF(10*Data!$B$15&lt;Data!$B$16,(A205-160)*9*Data!$B$16/40+Data!$B$16,(A204-100)*(10*Data!$B$16-10*Data!$B$15)/100)+10*Data!$B$15</f>
        <v>9469.719113967774</v>
      </c>
      <c r="C204" s="2">
        <f>B204/Data!$B$16</f>
        <v>11.900000000000002</v>
      </c>
      <c r="D204" t="str">
        <f>IMPRODUCT(-Data!$B$8/Data!$B$6*Data!$B$10,IMDIV(COMPLEX(0,2*PI()*B204*Data!$B$13,"j"),COMPLEX(1,2*PI()*B204*Data!$B$13,"j")),"j")</f>
        <v>0,326900624957078-1,94505871849461j</v>
      </c>
      <c r="E204">
        <f>IMABS(D204)</f>
        <v>1.9723380635654786</v>
      </c>
      <c r="F204">
        <f t="shared" si="2"/>
        <v>5.899627122425564</v>
      </c>
      <c r="G204">
        <f>IMARGUMENT(D204)/PI()*180</f>
        <v>-80.45961819515735</v>
      </c>
      <c r="H204">
        <f>E204*Data!$B$10</f>
        <v>1.9723380635654786</v>
      </c>
    </row>
    <row r="205" spans="1:8" ht="12.75">
      <c r="A205">
        <v>182</v>
      </c>
      <c r="B205" s="3">
        <f>IF(10*Data!$B$15&lt;Data!$B$16,(A206-160)*9*Data!$B$16/40+Data!$B$16,(A205-100)*(10*Data!$B$16-10*Data!$B$15)/100)+10*Data!$B$15</f>
        <v>9390.141642421826</v>
      </c>
      <c r="C205" s="2">
        <f>B205/Data!$B$16</f>
        <v>11.8</v>
      </c>
      <c r="D205" t="str">
        <f>IMPRODUCT(-Data!$B$8/Data!$B$6*Data!$B$10,IMDIV(COMPLEX(0,2*PI()*B205*Data!$B$13,"j"),COMPLEX(1,2*PI()*B205*Data!$B$13,"j")),"j")</f>
        <v>0,329516894722144-1,94414967886065j</v>
      </c>
      <c r="E205">
        <f>IMABS(D205)</f>
        <v>1.9718771152689243</v>
      </c>
      <c r="F205">
        <f t="shared" si="2"/>
        <v>5.897596936003464</v>
      </c>
      <c r="G205">
        <f>IMARGUMENT(D205)/PI()*180</f>
        <v>-80.38027220030115</v>
      </c>
      <c r="H205">
        <f>E205*Data!$B$10</f>
        <v>1.9718771152689243</v>
      </c>
    </row>
    <row r="206" spans="1:8" ht="12.75">
      <c r="A206">
        <v>183</v>
      </c>
      <c r="B206" s="3">
        <f>IF(10*Data!$B$15&lt;Data!$B$16,(A207-160)*9*Data!$B$16/40+Data!$B$16,(A206-100)*(10*Data!$B$16-10*Data!$B$15)/100)+10*Data!$B$15</f>
        <v>9310.564170875878</v>
      </c>
      <c r="C206" s="2">
        <f>B206/Data!$B$16</f>
        <v>11.7</v>
      </c>
      <c r="D206" t="str">
        <f>IMPRODUCT(-Data!$B$8/Data!$B$6*Data!$B$10,IMDIV(COMPLEX(0,2*PI()*B206*Data!$B$13,"j"),COMPLEX(1,2*PI()*B206*Data!$B$13,"j")),"j")</f>
        <v>0,332174036482362-1,94321811342182j</v>
      </c>
      <c r="E206">
        <f>IMABS(D206)</f>
        <v>1.9714046329568273</v>
      </c>
      <c r="F206">
        <f t="shared" si="2"/>
        <v>5.895515456920567</v>
      </c>
      <c r="G206">
        <f>IMARGUMENT(D206)/PI()*180</f>
        <v>-80.29960805605421</v>
      </c>
      <c r="H206">
        <f>E206*Data!$B$10</f>
        <v>1.9714046329568273</v>
      </c>
    </row>
    <row r="207" spans="1:8" ht="12.75">
      <c r="A207">
        <v>184</v>
      </c>
      <c r="B207" s="3">
        <f>IF(10*Data!$B$15&lt;Data!$B$16,(A208-160)*9*Data!$B$16/40+Data!$B$16,(A207-100)*(10*Data!$B$16-10*Data!$B$15)/100)+10*Data!$B$15</f>
        <v>9230.98669932993</v>
      </c>
      <c r="C207" s="2">
        <f>B207/Data!$B$16</f>
        <v>11.6</v>
      </c>
      <c r="D207" t="str">
        <f>IMPRODUCT(-Data!$B$8/Data!$B$6*Data!$B$10,IMDIV(COMPLEX(0,2*PI()*B207*Data!$B$13,"j"),COMPLEX(1,2*PI()*B207*Data!$B$13,"j")),"j")</f>
        <v>0,33487297921478-1,94226327944573j</v>
      </c>
      <c r="E207">
        <f>IMABS(D207)</f>
        <v>1.9709202314886987</v>
      </c>
      <c r="F207">
        <f t="shared" si="2"/>
        <v>5.893380951085291</v>
      </c>
      <c r="G207">
        <f>IMARGUMENT(D207)/PI()*180</f>
        <v>-80.21759296819275</v>
      </c>
      <c r="H207">
        <f>E207*Data!$B$10</f>
        <v>1.9709202314886987</v>
      </c>
    </row>
    <row r="208" spans="1:8" ht="12.75">
      <c r="A208">
        <v>185</v>
      </c>
      <c r="B208" s="3">
        <f>IF(10*Data!$B$15&lt;Data!$B$16,(A209-160)*9*Data!$B$16/40+Data!$B$16,(A208-100)*(10*Data!$B$16-10*Data!$B$15)/100)+10*Data!$B$15</f>
        <v>9151.409227783983</v>
      </c>
      <c r="C208" s="2">
        <f>B208/Data!$B$16</f>
        <v>11.5</v>
      </c>
      <c r="D208" t="str">
        <f>IMPRODUCT(-Data!$B$8/Data!$B$6*Data!$B$10,IMDIV(COMPLEX(0,2*PI()*B208*Data!$B$13,"j"),COMPLEX(1,2*PI()*B208*Data!$B$13,"j")),"j")</f>
        <v>0,337614678899082-1,94128440366972j</v>
      </c>
      <c r="E208">
        <f>IMABS(D208)</f>
        <v>1.970423509639344</v>
      </c>
      <c r="F208">
        <f t="shared" si="2"/>
        <v>5.891191610865035</v>
      </c>
      <c r="G208">
        <f>IMARGUMENT(D208)/PI()*180</f>
        <v>-80.13419305691563</v>
      </c>
      <c r="H208">
        <f>E208*Data!$B$10</f>
        <v>1.970423509639344</v>
      </c>
    </row>
    <row r="209" spans="1:8" ht="12.75">
      <c r="A209">
        <v>186</v>
      </c>
      <c r="B209" s="3">
        <f>IF(10*Data!$B$15&lt;Data!$B$16,(A210-160)*9*Data!$B$16/40+Data!$B$16,(A209-100)*(10*Data!$B$16-10*Data!$B$15)/100)+10*Data!$B$15</f>
        <v>9071.831756238036</v>
      </c>
      <c r="C209" s="2">
        <f>B209/Data!$B$16</f>
        <v>11.400000000000002</v>
      </c>
      <c r="D209" t="str">
        <f>IMPRODUCT(-Data!$B$8/Data!$B$6*Data!$B$10,IMDIV(COMPLEX(0,2*PI()*B209*Data!$B$13,"j"),COMPLEX(1,2*PI()*B209*Data!$B$13,"j")),"j")</f>
        <v>0,340400119438638-1,94028068080024j</v>
      </c>
      <c r="E209">
        <f>IMABS(D209)</f>
        <v>1.969914049292629</v>
      </c>
      <c r="F209">
        <f t="shared" si="2"/>
        <v>5.888945551330789</v>
      </c>
      <c r="G209">
        <f>IMARGUMENT(D209)/PI()*180</f>
        <v>-80.04937331204842</v>
      </c>
      <c r="H209">
        <f>E209*Data!$B$10</f>
        <v>1.969914049292629</v>
      </c>
    </row>
    <row r="210" spans="1:8" ht="12.75">
      <c r="A210">
        <v>187</v>
      </c>
      <c r="B210" s="3">
        <f>IF(10*Data!$B$15&lt;Data!$B$16,(A211-160)*9*Data!$B$16/40+Data!$B$16,(A210-100)*(10*Data!$B$16-10*Data!$B$15)/100)+10*Data!$B$15</f>
        <v>8992.254284692088</v>
      </c>
      <c r="C210" s="2">
        <f>B210/Data!$B$16</f>
        <v>11.3</v>
      </c>
      <c r="D210" t="str">
        <f>IMPRODUCT(-Data!$B$8/Data!$B$6*Data!$B$10,IMDIV(COMPLEX(0,2*PI()*B210*Data!$B$13,"j"),COMPLEX(1,2*PI()*B210*Data!$B$13,"j")),"j")</f>
        <v>0,343230313615308-1,93925127192649j</v>
      </c>
      <c r="E210">
        <f>IMABS(D210)</f>
        <v>1.9693914145880123</v>
      </c>
      <c r="F210">
        <f t="shared" si="2"/>
        <v>5.886640806276828</v>
      </c>
      <c r="G210">
        <f>IMARGUMENT(D210)/PI()*180</f>
        <v>-79.96309754603651</v>
      </c>
      <c r="H210">
        <f>E210*Data!$B$10</f>
        <v>1.9693914145880123</v>
      </c>
    </row>
    <row r="211" spans="1:8" ht="12.75">
      <c r="A211">
        <v>188</v>
      </c>
      <c r="B211" s="3">
        <f>IF(10*Data!$B$15&lt;Data!$B$16,(A212-160)*9*Data!$B$16/40+Data!$B$16,(A211-100)*(10*Data!$B$16-10*Data!$B$15)/100)+10*Data!$B$15</f>
        <v>8912.67681314614</v>
      </c>
      <c r="C211" s="2">
        <f>B211/Data!$B$16</f>
        <v>11.2</v>
      </c>
      <c r="D211" t="str">
        <f>IMPRODUCT(-Data!$B$8/Data!$B$6*Data!$B$10,IMDIV(COMPLEX(0,2*PI()*B211*Data!$B$13,"j"),COMPLEX(1,2*PI()*B211*Data!$B$13,"j")),"j")</f>
        <v>0,34610630407911-1,93819530284302j</v>
      </c>
      <c r="E211">
        <f>IMABS(D211)</f>
        <v>1.968855151016968</v>
      </c>
      <c r="F211">
        <f t="shared" si="2"/>
        <v>5.884275324001304</v>
      </c>
      <c r="G211">
        <f>IMARGUMENT(D211)/PI()*180</f>
        <v>-79.87532834460221</v>
      </c>
      <c r="H211">
        <f>E211*Data!$B$10</f>
        <v>1.968855151016968</v>
      </c>
    </row>
    <row r="212" spans="1:8" ht="12.75">
      <c r="A212">
        <v>189</v>
      </c>
      <c r="B212" s="3">
        <f>IF(10*Data!$B$15&lt;Data!$B$16,(A213-160)*9*Data!$B$16/40+Data!$B$16,(A212-100)*(10*Data!$B$16-10*Data!$B$15)/100)+10*Data!$B$15</f>
        <v>8833.099341600191</v>
      </c>
      <c r="C212" s="2">
        <f>B212/Data!$B$16</f>
        <v>11.1</v>
      </c>
      <c r="D212" t="str">
        <f>IMPRODUCT(-Data!$B$8/Data!$B$6*Data!$B$10,IMDIV(COMPLEX(0,2*PI()*B212*Data!$B$13,"j"),COMPLEX(1,2*PI()*B212*Data!$B$13,"j")),"j")</f>
        <v>0,34902916437387-1,93711186227498j</v>
      </c>
      <c r="E212">
        <f>IMABS(D212)</f>
        <v>1.9683047844655468</v>
      </c>
      <c r="F212">
        <f t="shared" si="2"/>
        <v>5.881846962829494</v>
      </c>
      <c r="G212">
        <f>IMARGUMENT(D212)/PI()*180</f>
        <v>-79.78602701492952</v>
      </c>
      <c r="H212">
        <f>E212*Data!$B$10</f>
        <v>1.9683047844655468</v>
      </c>
    </row>
    <row r="213" spans="1:8" ht="12.75">
      <c r="A213">
        <v>190</v>
      </c>
      <c r="B213" s="3">
        <f>IF(10*Data!$B$15&lt;Data!$B$16,(A214-160)*9*Data!$B$16/40+Data!$B$16,(A213-100)*(10*Data!$B$16-10*Data!$B$15)/100)+10*Data!$B$15</f>
        <v>8753.521870054243</v>
      </c>
      <c r="C213" s="2">
        <f>B213/Data!$B$16</f>
        <v>10.999999999999998</v>
      </c>
      <c r="D213" t="str">
        <f>IMPRODUCT(-Data!$B$8/Data!$B$6*Data!$B$10,IMDIV(COMPLEX(0,2*PI()*B213*Data!$B$13,"j"),COMPLEX(1,2*PI()*B213*Data!$B$13,"j")),"j")</f>
        <v>0,352-1,936j</v>
      </c>
      <c r="E213">
        <f>IMABS(D213)</f>
        <v>1.9677398201998146</v>
      </c>
      <c r="F213">
        <f t="shared" si="2"/>
        <v>5.879353486363559</v>
      </c>
      <c r="G213">
        <f>IMARGUMENT(D213)/PI()*180</f>
        <v>-79.69515353123397</v>
      </c>
      <c r="H213">
        <f>E213*Data!$B$10</f>
        <v>1.9677398201998146</v>
      </c>
    </row>
    <row r="214" spans="1:8" ht="12.75">
      <c r="A214">
        <v>191</v>
      </c>
      <c r="B214" s="3">
        <f>IF(10*Data!$B$15&lt;Data!$B$16,(A215-160)*9*Data!$B$16/40+Data!$B$16,(A214-100)*(10*Data!$B$16-10*Data!$B$15)/100)+10*Data!$B$15</f>
        <v>8673.944398508296</v>
      </c>
      <c r="C214" s="2">
        <f>B214/Data!$B$16</f>
        <v>10.9</v>
      </c>
      <c r="D214" t="str">
        <f>IMPRODUCT(-Data!$B$8/Data!$B$6*Data!$B$10,IMDIV(COMPLEX(0,2*PI()*B214*Data!$B$13,"j"),COMPLEX(1,2*PI()*B214*Data!$B$13,"j")),"j")</f>
        <v>0,355019949515512-1,93485872485954j</v>
      </c>
      <c r="E214">
        <f>IMABS(D214)</f>
        <v>1.9671597417899447</v>
      </c>
      <c r="F214">
        <f t="shared" si="2"/>
        <v>5.876792558438117</v>
      </c>
      <c r="G214">
        <f>IMARGUMENT(D214)/PI()*180</f>
        <v>-79.60266647756366</v>
      </c>
      <c r="H214">
        <f>E214*Data!$B$10</f>
        <v>1.9671597417899447</v>
      </c>
    </row>
    <row r="215" spans="1:8" ht="12.75">
      <c r="A215">
        <v>192</v>
      </c>
      <c r="B215" s="3">
        <f>IF(10*Data!$B$15&lt;Data!$B$16,(A216-160)*9*Data!$B$16/40+Data!$B$16,(A215-100)*(10*Data!$B$16-10*Data!$B$15)/100)+10*Data!$B$15</f>
        <v>8594.36692696235</v>
      </c>
      <c r="C215" s="2">
        <f>B215/Data!$B$16</f>
        <v>10.8</v>
      </c>
      <c r="D215" t="str">
        <f>IMPRODUCT(-Data!$B$8/Data!$B$6*Data!$B$10,IMDIV(COMPLEX(0,2*PI()*B215*Data!$B$13,"j"),COMPLEX(1,2*PI()*B215*Data!$B$13,"j")),"j")</f>
        <v>0,358090185676392-1,93368700265252j</v>
      </c>
      <c r="E215">
        <f>IMABS(D215)</f>
        <v>1.9665640099689201</v>
      </c>
      <c r="F215">
        <f t="shared" si="2"/>
        <v>5.874161737761629</v>
      </c>
      <c r="G215">
        <f>IMARGUMENT(D215)/PI()*180</f>
        <v>-79.50852298766843</v>
      </c>
      <c r="H215">
        <f>E215*Data!$B$10</f>
        <v>1.9665640099689201</v>
      </c>
    </row>
    <row r="216" spans="1:8" ht="12.75">
      <c r="A216">
        <v>193</v>
      </c>
      <c r="B216" s="3">
        <f>IF(10*Data!$B$15&lt;Data!$B$16,(A217-160)*9*Data!$B$16/40+Data!$B$16,(A216-100)*(10*Data!$B$16-10*Data!$B$15)/100)+10*Data!$B$15</f>
        <v>8514.789455416401</v>
      </c>
      <c r="C216" s="2">
        <f>B216/Data!$B$16</f>
        <v>10.700000000000001</v>
      </c>
      <c r="D216" t="str">
        <f>IMPRODUCT(-Data!$B$8/Data!$B$6*Data!$B$10,IMDIV(COMPLEX(0,2*PI()*B216*Data!$B$13,"j"),COMPLEX(1,2*PI()*B216*Data!$B$13,"j")),"j")</f>
        <v>0,361211916617436-1,93248375390328j</v>
      </c>
      <c r="E216">
        <f>IMABS(D216)</f>
        <v>1.9659520614212735</v>
      </c>
      <c r="F216">
        <f aca="true" t="shared" si="3" ref="F216:F223">20*LOG10(ABS(E216))</f>
        <v>5.87145847222097</v>
      </c>
      <c r="G216">
        <f>IMARGUMENT(D216)/PI()*180</f>
        <v>-79.41267868176286</v>
      </c>
      <c r="H216">
        <f>E216*Data!$B$10</f>
        <v>1.9659520614212735</v>
      </c>
    </row>
    <row r="217" spans="1:8" ht="12.75">
      <c r="A217">
        <v>194</v>
      </c>
      <c r="B217" s="3">
        <f>IF(10*Data!$B$15&lt;Data!$B$16,(A218-160)*9*Data!$B$16/40+Data!$B$16,(A217-100)*(10*Data!$B$16-10*Data!$B$15)/100)+10*Data!$B$15</f>
        <v>8435.211983870453</v>
      </c>
      <c r="C217" s="2">
        <f>B217/Data!$B$16</f>
        <v>10.6</v>
      </c>
      <c r="D217" t="str">
        <f>IMPRODUCT(-Data!$B$8/Data!$B$6*Data!$B$10,IMDIV(COMPLEX(0,2*PI()*B217*Data!$B$13,"j"),COMPLEX(1,2*PI()*B217*Data!$B$13,"j")),"j")</f>
        <v>0,364386387074596-1,93124785149536j</v>
      </c>
      <c r="E217">
        <f>IMABS(D217)</f>
        <v>1.9653233074969425</v>
      </c>
      <c r="F217">
        <f t="shared" si="3"/>
        <v>5.868680092824816</v>
      </c>
      <c r="G217">
        <f>IMARGUMENT(D217)/PI()*180</f>
        <v>-79.31508759999728</v>
      </c>
      <c r="H217">
        <f>E217*Data!$B$10</f>
        <v>1.9653233074969425</v>
      </c>
    </row>
    <row r="218" spans="1:8" ht="12.75">
      <c r="A218">
        <v>195</v>
      </c>
      <c r="B218" s="3">
        <f>IF(10*Data!$B$15&lt;Data!$B$16,(A219-160)*9*Data!$B$16/40+Data!$B$16,(A218-100)*(10*Data!$B$16-10*Data!$B$15)/100)+10*Data!$B$15</f>
        <v>8355.634512324505</v>
      </c>
      <c r="C218" s="2">
        <f>B218/Data!$B$16</f>
        <v>10.499999999999998</v>
      </c>
      <c r="D218" t="str">
        <f>IMPRODUCT(-Data!$B$8/Data!$B$6*Data!$B$10,IMDIV(COMPLEX(0,2*PI()*B218*Data!$B$13,"j"),COMPLEX(1,2*PI()*B218*Data!$B$13,"j")),"j")</f>
        <v>0,36761487964989-1,92997811816193j</v>
      </c>
      <c r="E218">
        <f>IMABS(D218)</f>
        <v>1.9646771328449537</v>
      </c>
      <c r="F218">
        <f t="shared" si="3"/>
        <v>5.865823807259526</v>
      </c>
      <c r="G218">
        <f>IMARGUMENT(D218)/PI()*180</f>
        <v>-79.21570213243744</v>
      </c>
      <c r="H218">
        <f>E218*Data!$B$10</f>
        <v>1.9646771328449537</v>
      </c>
    </row>
    <row r="219" spans="1:8" ht="12.75">
      <c r="A219">
        <v>196</v>
      </c>
      <c r="B219" s="3">
        <f>IF(10*Data!$B$15&lt;Data!$B$16,(A220-160)*9*Data!$B$16/40+Data!$B$16,(A219-100)*(10*Data!$B$16-10*Data!$B$15)/100)+10*Data!$B$15</f>
        <v>8276.057040778558</v>
      </c>
      <c r="C219" s="2">
        <f>B219/Data!$B$16</f>
        <v>10.4</v>
      </c>
      <c r="D219" t="str">
        <f>IMPRODUCT(-Data!$B$8/Data!$B$6*Data!$B$10,IMDIV(COMPLEX(0,2*PI()*B219*Data!$B$13,"j"),COMPLEX(1,2*PI()*B219*Data!$B$13,"j")),"j")</f>
        <v>0,370898716119828-1,92867332382311j</v>
      </c>
      <c r="E219">
        <f>IMABS(D219)</f>
        <v>1.9640128939612944</v>
      </c>
      <c r="F219">
        <f t="shared" si="3"/>
        <v>5.862886693029395</v>
      </c>
      <c r="G219">
        <f>IMARGUMENT(D219)/PI()*180</f>
        <v>-79.11447294534129</v>
      </c>
      <c r="H219">
        <f>E219*Data!$B$10</f>
        <v>1.9640128939612944</v>
      </c>
    </row>
    <row r="220" spans="1:8" ht="12.75">
      <c r="A220">
        <v>197</v>
      </c>
      <c r="B220" s="3">
        <f>IF(10*Data!$B$15&lt;Data!$B$16,(A221-160)*9*Data!$B$16/40+Data!$B$16,(A220-100)*(10*Data!$B$16-10*Data!$B$15)/100)+10*Data!$B$15</f>
        <v>8196.479569232612</v>
      </c>
      <c r="C220" s="2">
        <f>B220/Data!$B$16</f>
        <v>10.3</v>
      </c>
      <c r="D220" t="str">
        <f>IMPRODUCT(-Data!$B$8/Data!$B$6*Data!$B$10,IMDIV(COMPLEX(0,2*PI()*B220*Data!$B$13,"j"),COMPLEX(1,2*PI()*B220*Data!$B$13,"j")),"j")</f>
        <v>0,374239258788264-1,92733218275956j</v>
      </c>
      <c r="E220">
        <f>IMABS(D220)</f>
        <v>1.9633299176447951</v>
      </c>
      <c r="F220">
        <f t="shared" si="3"/>
        <v>5.859865690150404</v>
      </c>
      <c r="G220">
        <f>IMARGUMENT(D220)/PI()*180</f>
        <v>-79.01134890350603</v>
      </c>
      <c r="H220">
        <f>E220*Data!$B$10</f>
        <v>1.9633299176447951</v>
      </c>
    </row>
    <row r="221" spans="1:8" ht="12.75">
      <c r="A221">
        <v>198</v>
      </c>
      <c r="B221" s="3">
        <f>IF(10*Data!$B$15&lt;Data!$B$16,(A222-160)*9*Data!$B$16/40+Data!$B$16,(A221-100)*(10*Data!$B$16-10*Data!$B$15)/100)+10*Data!$B$15</f>
        <v>8116.902097686663</v>
      </c>
      <c r="C221" s="2">
        <f>B221/Data!$B$16</f>
        <v>10.200000000000001</v>
      </c>
      <c r="D221" t="str">
        <f>IMPRODUCT(-Data!$B$8/Data!$B$6*Data!$B$10,IMDIV(COMPLEX(0,2*PI()*B221*Data!$B$13,"j"),COMPLEX(1,2*PI()*B221*Data!$B$13,"j")),"j")</f>
        <v>0,377637911884488-1,92595335061088j</v>
      </c>
      <c r="E221">
        <f>IMABS(D221)</f>
        <v>1.9626274993543096</v>
      </c>
      <c r="F221">
        <f t="shared" si="3"/>
        <v>5.85675759336382</v>
      </c>
      <c r="G221">
        <f>IMARGUMENT(D221)/PI()*180</f>
        <v>-78.9062769884421</v>
      </c>
      <c r="H221">
        <f>E221*Data!$B$10</f>
        <v>1.9626274993543096</v>
      </c>
    </row>
    <row r="222" spans="1:8" ht="12.75">
      <c r="A222">
        <v>199</v>
      </c>
      <c r="B222" s="3">
        <f>IF(10*Data!$B$15&lt;Data!$B$16,(A223-160)*9*Data!$B$16/40+Data!$B$16,(A222-100)*(10*Data!$B$16-10*Data!$B$15)/100)+10*Data!$B$15</f>
        <v>8037.324626140716</v>
      </c>
      <c r="C222" s="2">
        <f>B222/Data!$B$16</f>
        <v>10.100000000000001</v>
      </c>
      <c r="D222" t="str">
        <f>IMPRODUCT(-Data!$B$8/Data!$B$6*Data!$B$10,IMDIV(COMPLEX(0,2*PI()*B222*Data!$B$13,"j"),COMPLEX(1,2*PI()*B222*Data!$B$13,"j")),"j")</f>
        <v>0,381096123007264-1,92453542118668j</v>
      </c>
      <c r="E222">
        <f>IMABS(D222)</f>
        <v>1.96190490146015</v>
      </c>
      <c r="F222">
        <f t="shared" si="3"/>
        <v>5.8535590438342044</v>
      </c>
      <c r="G222">
        <f>IMARGUMENT(D222)/PI()*180</f>
        <v>-78.79920221211556</v>
      </c>
      <c r="H222">
        <f>E222*Data!$B$10</f>
        <v>1.96190490146015</v>
      </c>
    </row>
    <row r="223" spans="1:8" ht="12.75">
      <c r="A223">
        <v>200</v>
      </c>
      <c r="B223" s="3">
        <f>IF(10*Data!$B$15&lt;Data!$B$16,(A224-160)*9*Data!$B$16/40+Data!$B$16,(A223-100)*(10*Data!$B$16-10*Data!$B$15)/100)+10*Data!$B$15</f>
        <v>7957.747154594768</v>
      </c>
      <c r="C223" s="2">
        <f>B223/Data!$B$16</f>
        <v>10.000000000000002</v>
      </c>
      <c r="D223" t="str">
        <f>IMPRODUCT(-Data!$B$8/Data!$B$6*Data!$B$10,IMDIV(COMPLEX(0,2*PI()*B223*Data!$B$13,"j"),COMPLEX(1,2*PI()*B223*Data!$B$13,"j")),"j")</f>
        <v>0,384615384615384-1,92307692307692j</v>
      </c>
      <c r="E223">
        <f>IMABS(D223)</f>
        <v>1.9611613513818373</v>
      </c>
      <c r="F223">
        <f t="shared" si="3"/>
        <v>5.850266520291807</v>
      </c>
      <c r="G223">
        <f>IMARGUMENT(D223)/PI()*180</f>
        <v>-78.6900675259798</v>
      </c>
      <c r="H223">
        <f>E223*Data!$B$10</f>
        <v>1.9611613513818373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2:H223"/>
  <sheetViews>
    <sheetView workbookViewId="0" topLeftCell="C1">
      <selection activeCell="A22" sqref="A22"/>
    </sheetView>
  </sheetViews>
  <sheetFormatPr defaultColWidth="9.140625" defaultRowHeight="12.75"/>
  <sheetData>
    <row r="22" spans="1:8" ht="15.75">
      <c r="A22" s="4"/>
      <c r="B22" s="1" t="s">
        <v>0</v>
      </c>
      <c r="C22" s="1" t="s">
        <v>12</v>
      </c>
      <c r="D22" s="6" t="s">
        <v>15</v>
      </c>
      <c r="E22" s="1" t="s">
        <v>13</v>
      </c>
      <c r="F22" s="1" t="s">
        <v>10</v>
      </c>
      <c r="G22" s="5" t="s">
        <v>14</v>
      </c>
      <c r="H22" s="1" t="s">
        <v>11</v>
      </c>
    </row>
    <row r="23" spans="1:3" ht="12.75">
      <c r="A23" s="2"/>
      <c r="B23" s="2"/>
      <c r="C23" s="2"/>
    </row>
    <row r="24" spans="1:8" ht="12.75">
      <c r="A24">
        <v>1</v>
      </c>
      <c r="B24" s="3">
        <f>A24*Data!$B$15/50</f>
        <v>31.83098861837907</v>
      </c>
      <c r="C24" s="2">
        <f>B24/Data!$B$16</f>
        <v>0.04</v>
      </c>
      <c r="D24" t="str">
        <f>IMDIV(IMPRODUCT(-Data!$B$8/Data!$B$6*Data!$B$10,IMDIV(COMPLEX(0,2*PI()*B24*Data!$B$13,"j"),COMPLEX(1,2*PI()*B24*Data!$B$13,"j")),"j"),COMPLEX(1,2*PI()*B24*Data!$B$14,"j"))</f>
        <v>3,98881980754024E-002-2,39520805096492E-003j</v>
      </c>
      <c r="E24">
        <f>IMABS(D24)</f>
        <v>0.03996004713848499</v>
      </c>
      <c r="F24">
        <f aca="true" t="shared" si="0" ref="F24:F87">20*LOG10(ABS(E24))</f>
        <v>-27.96748016268895</v>
      </c>
      <c r="G24">
        <f>IMARGUMENT(D24)/PI()*180</f>
        <v>-3.436372880813639</v>
      </c>
      <c r="H24">
        <f>E24*Data!$B$10</f>
        <v>0.03996004713848499</v>
      </c>
    </row>
    <row r="25" spans="1:8" ht="12.75">
      <c r="A25">
        <v>2</v>
      </c>
      <c r="B25" s="3">
        <f>A25*Data!$B$15/50</f>
        <v>63.66197723675814</v>
      </c>
      <c r="C25" s="2">
        <f>B25/Data!$B$16</f>
        <v>0.08</v>
      </c>
      <c r="D25" t="str">
        <f>IMDIV(IMPRODUCT(-Data!$B$8/Data!$B$6*Data!$B$10,IMDIV(COMPLEX(0,2*PI()*B25*Data!$B$13,"j"),COMPLEX(1,2*PI()*B25*Data!$B$13,"j")),"j"),COMPLEX(1,2*PI()*B25*Data!$B$14,"j"))</f>
        <v>7,91103074508449E-002-9,52371277498133E-003j</v>
      </c>
      <c r="E25">
        <f>IMABS(D25)</f>
        <v>0.07968150255854584</v>
      </c>
      <c r="F25">
        <f t="shared" si="0"/>
        <v>-21.972849699836615</v>
      </c>
      <c r="G25">
        <f>IMARGUMENT(D25)/PI()*180</f>
        <v>-6.864531302539392</v>
      </c>
      <c r="H25">
        <f>E25*Data!$B$10</f>
        <v>0.07968150255854584</v>
      </c>
    </row>
    <row r="26" spans="1:8" ht="12.75">
      <c r="A26">
        <v>3</v>
      </c>
      <c r="B26" s="3">
        <f>A26*Data!$B$15/50</f>
        <v>95.49296585513721</v>
      </c>
      <c r="C26" s="2">
        <f>B26/Data!$B$16</f>
        <v>0.12000000000000001</v>
      </c>
      <c r="D26" t="str">
        <f>IMDIV(IMPRODUCT(-Data!$B$8/Data!$B$6*Data!$B$10,IMDIV(COMPLEX(0,2*PI()*B26*Data!$B$13,"j"),COMPLEX(1,2*PI()*B26*Data!$B$13,"j")),"j"),COMPLEX(1,2*PI()*B26*Data!$B$14,"j"))</f>
        <v>0,117023510315545-2,12169942151472E-002j</v>
      </c>
      <c r="E26">
        <f>IMABS(D26)</f>
        <v>0.11893133653540626</v>
      </c>
      <c r="F26">
        <f t="shared" si="0"/>
        <v>-18.494074010849836</v>
      </c>
      <c r="G26">
        <f>IMARGUMENT(D26)/PI()*180</f>
        <v>-10.276403775081484</v>
      </c>
      <c r="H26">
        <f>E26*Data!$B$10</f>
        <v>0.11893133653540626</v>
      </c>
    </row>
    <row r="27" spans="1:8" ht="12.75">
      <c r="A27">
        <v>4</v>
      </c>
      <c r="B27" s="3">
        <f>A27*Data!$B$15/50</f>
        <v>127.32395447351628</v>
      </c>
      <c r="C27" s="2">
        <f>B27/Data!$B$16</f>
        <v>0.16</v>
      </c>
      <c r="D27" t="str">
        <f>IMDIV(IMPRODUCT(-Data!$B$8/Data!$B$6*Data!$B$10,IMDIV(COMPLEX(0,2*PI()*B27*Data!$B$13,"j"),COMPLEX(1,2*PI()*B27*Data!$B$13,"j")),"j"),COMPLEX(1,2*PI()*B27*Data!$B$14,"j"))</f>
        <v>0,153029968575531-3,72033959259801E-002j</v>
      </c>
      <c r="E27">
        <f>IMABS(D27)</f>
        <v>0.15748734536670952</v>
      </c>
      <c r="F27">
        <f t="shared" si="0"/>
        <v>-16.055086749640893</v>
      </c>
      <c r="G27">
        <f>IMARGUMENT(D27)/PI()*180</f>
        <v>-13.664198180723224</v>
      </c>
      <c r="H27">
        <f>E27*Data!$B$10</f>
        <v>0.15748734536670952</v>
      </c>
    </row>
    <row r="28" spans="1:8" ht="12.75">
      <c r="A28">
        <v>5</v>
      </c>
      <c r="B28" s="3">
        <f>A28*Data!$B$15/50</f>
        <v>159.15494309189535</v>
      </c>
      <c r="C28" s="2">
        <f>B28/Data!$B$16</f>
        <v>0.2</v>
      </c>
      <c r="D28" t="str">
        <f>IMDIV(IMPRODUCT(-Data!$B$8/Data!$B$6*Data!$B$10,IMDIV(COMPLEX(0,2*PI()*B28*Data!$B$13,"j"),COMPLEX(1,2*PI()*B28*Data!$B$13,"j")),"j"),COMPLEX(1,2*PI()*B28*Data!$B$14,"j"))</f>
        <v>0,186595582635187-5,71210967250571E-002j</v>
      </c>
      <c r="E28">
        <f>IMABS(D28)</f>
        <v>0.19514284806274157</v>
      </c>
      <c r="F28">
        <f t="shared" si="0"/>
        <v>-14.192947217534586</v>
      </c>
      <c r="G28">
        <f>IMARGUMENT(D28)/PI()*180</f>
        <v>-17.020525611519815</v>
      </c>
      <c r="H28">
        <f>E28*Data!$B$10</f>
        <v>0.19514284806274157</v>
      </c>
    </row>
    <row r="29" spans="1:8" ht="12.75">
      <c r="A29">
        <v>6</v>
      </c>
      <c r="B29" s="3">
        <f>A29*Data!$B$15/50</f>
        <v>190.98593171027443</v>
      </c>
      <c r="C29" s="2">
        <f>B29/Data!$B$16</f>
        <v>0.24000000000000002</v>
      </c>
      <c r="D29" t="str">
        <f>IMDIV(IMPRODUCT(-Data!$B$8/Data!$B$6*Data!$B$10,IMDIV(COMPLEX(0,2*PI()*B29*Data!$B$13,"j"),COMPLEX(1,2*PI()*B29*Data!$B$13,"j")),"j"),COMPLEX(1,2*PI()*B29*Data!$B$14,"j"))</f>
        <v>0,217264731288507-8,05347027016707E-002j</v>
      </c>
      <c r="E29">
        <f>IMABS(D29)</f>
        <v>0.23171059924205809</v>
      </c>
      <c r="F29">
        <f t="shared" si="0"/>
        <v>-12.701081992560123</v>
      </c>
      <c r="G29">
        <f>IMARGUMENT(D29)/PI()*180</f>
        <v>-20.33850669342677</v>
      </c>
      <c r="H29">
        <f>E29*Data!$B$10</f>
        <v>0.23171059924205809</v>
      </c>
    </row>
    <row r="30" spans="1:8" ht="12.75">
      <c r="A30">
        <v>7</v>
      </c>
      <c r="B30" s="3">
        <f>A30*Data!$B$15/50</f>
        <v>222.8169203286535</v>
      </c>
      <c r="C30" s="2">
        <f>B30/Data!$B$16</f>
        <v>0.28</v>
      </c>
      <c r="D30" t="str">
        <f>IMDIV(IMPRODUCT(-Data!$B$8/Data!$B$6*Data!$B$10,IMDIV(COMPLEX(0,2*PI()*B30*Data!$B$13,"j"),COMPLEX(1,2*PI()*B30*Data!$B$13,"j")),"j"),COMPLEX(1,2*PI()*B30*Data!$B$14,"j"))</f>
        <v>0,244670336770224-0,106954143883736j</v>
      </c>
      <c r="E30">
        <f>IMABS(D30)</f>
        <v>0.26702577139511785</v>
      </c>
      <c r="F30">
        <f t="shared" si="0"/>
        <v>-11.468936433040348</v>
      </c>
      <c r="G30">
        <f>IMARGUMENT(D30)/PI()*180</f>
        <v>-23.61185685152998</v>
      </c>
      <c r="H30">
        <f>E30*Data!$B$10</f>
        <v>0.26702577139511785</v>
      </c>
    </row>
    <row r="31" spans="1:8" ht="12.75">
      <c r="A31">
        <v>8</v>
      </c>
      <c r="B31" s="3">
        <f>A31*Data!$B$15/50</f>
        <v>254.64790894703256</v>
      </c>
      <c r="C31" s="2">
        <f>B31/Data!$B$16</f>
        <v>0.32</v>
      </c>
      <c r="D31" t="str">
        <f>IMDIV(IMPRODUCT(-Data!$B$8/Data!$B$6*Data!$B$10,IMDIV(COMPLEX(0,2*PI()*B31*Data!$B$13,"j"),COMPLEX(1,2*PI()*B31*Data!$B$13,"j")),"j"),COMPLEX(1,2*PI()*B31*Data!$B$14,"j"))</f>
        <v>0,26853904344853-0,135854490783405j</v>
      </c>
      <c r="E31">
        <f>IMABS(D31)</f>
        <v>0.3009479365642333</v>
      </c>
      <c r="F31">
        <f t="shared" si="0"/>
        <v>-10.430172600984815</v>
      </c>
      <c r="G31">
        <f>IMARGUMENT(D31)/PI()*180</f>
        <v>-26.834948545879303</v>
      </c>
      <c r="H31">
        <f>E31*Data!$B$10</f>
        <v>0.3009479365642333</v>
      </c>
    </row>
    <row r="32" spans="1:8" ht="12.75">
      <c r="A32">
        <v>9</v>
      </c>
      <c r="B32" s="3">
        <f>A32*Data!$B$15/50</f>
        <v>286.4788975654116</v>
      </c>
      <c r="C32" s="2">
        <f>B32/Data!$B$16</f>
        <v>0.36</v>
      </c>
      <c r="D32" t="str">
        <f>IMDIV(IMPRODUCT(-Data!$B$8/Data!$B$6*Data!$B$10,IMDIV(COMPLEX(0,2*PI()*B32*Data!$B$13,"j"),COMPLEX(1,2*PI()*B32*Data!$B$13,"j")),"j"),COMPLEX(1,2*PI()*B32*Data!$B$14,"j"))</f>
        <v>0,288691714237734-0,166695386749761j</v>
      </c>
      <c r="E32">
        <f>IMABS(D32)</f>
        <v>0.3333620521792693</v>
      </c>
      <c r="F32">
        <f t="shared" si="0"/>
        <v>-9.541676780449858</v>
      </c>
      <c r="G32">
        <f>IMARGUMENT(D32)/PI()*180</f>
        <v>-30.00285007625664</v>
      </c>
      <c r="H32">
        <f>E32*Data!$B$10</f>
        <v>0.3333620521792693</v>
      </c>
    </row>
    <row r="33" spans="1:8" ht="12.75">
      <c r="A33">
        <v>10</v>
      </c>
      <c r="B33" s="3">
        <f>A33*Data!$B$15/50</f>
        <v>318.3098861837907</v>
      </c>
      <c r="C33" s="2">
        <f>B33/Data!$B$16</f>
        <v>0.4</v>
      </c>
      <c r="D33" t="str">
        <f>IMDIV(IMPRODUCT(-Data!$B$8/Data!$B$6*Data!$B$10,IMDIV(COMPLEX(0,2*PI()*B33*Data!$B$13,"j"),COMPLEX(1,2*PI()*B33*Data!$B$13,"j")),"j"),COMPLEX(1,2*PI()*B33*Data!$B$14,"j"))</f>
        <v>0,305039787798408-0,19893899204244j</v>
      </c>
      <c r="E33">
        <f>IMABS(D33)</f>
        <v>0.36417852036461434</v>
      </c>
      <c r="F33">
        <f t="shared" si="0"/>
        <v>-8.773713458697753</v>
      </c>
      <c r="G33">
        <f>IMARGUMENT(D33)/PI()*180</f>
        <v>-33.11134196037203</v>
      </c>
      <c r="H33">
        <f>E33*Data!$B$10</f>
        <v>0.36417852036461434</v>
      </c>
    </row>
    <row r="34" spans="1:8" ht="12.75">
      <c r="A34">
        <v>11</v>
      </c>
      <c r="B34" s="3">
        <f>A34*Data!$B$15/50</f>
        <v>350.1408748021698</v>
      </c>
      <c r="C34" s="2">
        <f>B34/Data!$B$16</f>
        <v>0.44</v>
      </c>
      <c r="D34" t="str">
        <f>IMDIV(IMPRODUCT(-Data!$B$8/Data!$B$6*Data!$B$10,IMDIV(COMPLEX(0,2*PI()*B34*Data!$B$13,"j"),COMPLEX(1,2*PI()*B34*Data!$B$13,"j")),"j"),COMPLEX(1,2*PI()*B34*Data!$B$14,"j"))</f>
        <v>0,317578273237503-0,232065611533162j</v>
      </c>
      <c r="E34">
        <f>IMABS(D34)</f>
        <v>0.39333243915138066</v>
      </c>
      <c r="F34">
        <f t="shared" si="0"/>
        <v>-8.104804694307823</v>
      </c>
      <c r="G34">
        <f>IMARGUMENT(D34)/PI()*180</f>
        <v>-36.156913020267496</v>
      </c>
      <c r="H34">
        <f>E34*Data!$B$10</f>
        <v>0.39333243915138066</v>
      </c>
    </row>
    <row r="35" spans="1:8" ht="12.75">
      <c r="A35">
        <v>12</v>
      </c>
      <c r="B35" s="3">
        <f>A35*Data!$B$15/50</f>
        <v>381.97186342054886</v>
      </c>
      <c r="C35" s="2">
        <f>B35/Data!$B$16</f>
        <v>0.48000000000000004</v>
      </c>
      <c r="D35" t="str">
        <f>IMDIV(IMPRODUCT(-Data!$B$8/Data!$B$6*Data!$B$10,IMDIV(COMPLEX(0,2*PI()*B35*Data!$B$13,"j"),COMPLEX(1,2*PI()*B35*Data!$B$13,"j")),"j"),COMPLEX(1,2*PI()*B35*Data!$B$14,"j"))</f>
        <v>0,32637627899565-0,265586483812012j</v>
      </c>
      <c r="E35">
        <f>IMABS(D35)</f>
        <v>0.4207821952919046</v>
      </c>
      <c r="F35">
        <f t="shared" si="0"/>
        <v>-7.518852898477467</v>
      </c>
      <c r="G35">
        <f>IMARGUMENT(D35)/PI()*180</f>
        <v>-39.13673910510112</v>
      </c>
      <c r="H35">
        <f>E35*Data!$B$10</f>
        <v>0.4207821952919046</v>
      </c>
    </row>
    <row r="36" spans="1:8" ht="12.75">
      <c r="A36">
        <v>13</v>
      </c>
      <c r="B36" s="3">
        <f>A36*Data!$B$15/50</f>
        <v>413.8028520389279</v>
      </c>
      <c r="C36" s="2">
        <f>B36/Data!$B$16</f>
        <v>0.52</v>
      </c>
      <c r="D36" t="str">
        <f>IMDIV(IMPRODUCT(-Data!$B$8/Data!$B$6*Data!$B$10,IMDIV(COMPLEX(0,2*PI()*B36*Data!$B$13,"j"),COMPLEX(1,2*PI()*B36*Data!$B$13,"j")),"j"),COMPLEX(1,2*PI()*B36*Data!$B$14,"j"))</f>
        <v>0,331565988072779-0,299053504505975j</v>
      </c>
      <c r="E36">
        <f>IMABS(D36)</f>
        <v>0.4465075620904795</v>
      </c>
      <c r="F36">
        <f t="shared" si="0"/>
        <v>-7.003423629288933</v>
      </c>
      <c r="G36">
        <f>IMARGUMENT(D36)/PI()*180</f>
        <v>-42.04864782431583</v>
      </c>
      <c r="H36">
        <f>E36*Data!$B$10</f>
        <v>0.4465075620904795</v>
      </c>
    </row>
    <row r="37" spans="1:8" ht="12.75">
      <c r="A37">
        <v>14</v>
      </c>
      <c r="B37" s="3">
        <f>A37*Data!$B$15/50</f>
        <v>445.633840657307</v>
      </c>
      <c r="C37" s="2">
        <f>B37/Data!$B$16</f>
        <v>0.56</v>
      </c>
      <c r="D37" t="str">
        <f>IMDIV(IMPRODUCT(-Data!$B$8/Data!$B$6*Data!$B$10,IMDIV(COMPLEX(0,2*PI()*B37*Data!$B$13,"j"),COMPLEX(1,2*PI()*B37*Data!$B$13,"j")),"j"),COMPLEX(1,2*PI()*B37*Data!$B$14,"j"))</f>
        <v>0,333330923784775-0,332065910791284j</v>
      </c>
      <c r="E37">
        <f>IMABS(D37)</f>
        <v>0.4705074641924998</v>
      </c>
      <c r="F37">
        <f t="shared" si="0"/>
        <v>-6.548669649542081</v>
      </c>
      <c r="G37">
        <f>IMARGUMENT(D37)/PI()*180</f>
        <v>-44.89107279375566</v>
      </c>
      <c r="H37">
        <f>E37*Data!$B$10</f>
        <v>0.4705074641924998</v>
      </c>
    </row>
    <row r="38" spans="1:8" ht="12.75">
      <c r="A38">
        <v>15</v>
      </c>
      <c r="B38" s="3">
        <f>A38*Data!$B$15/50</f>
        <v>477.46482927568604</v>
      </c>
      <c r="C38" s="2">
        <f>B38/Data!$B$16</f>
        <v>0.6</v>
      </c>
      <c r="D38" t="str">
        <f>IMDIV(IMPRODUCT(-Data!$B$8/Data!$B$6*Data!$B$10,IMDIV(COMPLEX(0,2*PI()*B38*Data!$B$13,"j"),COMPLEX(1,2*PI()*B38*Data!$B$13,"j")),"j"),COMPLEX(1,2*PI()*B38*Data!$B$14,"j"))</f>
        <v>0,33189422558014-0,364274150026983j</v>
      </c>
      <c r="E38">
        <f>IMABS(D38)</f>
        <v>0.4927975581831973</v>
      </c>
      <c r="F38">
        <f t="shared" si="0"/>
        <v>-6.146629055435547</v>
      </c>
      <c r="G38">
        <f>IMARGUMENT(D38)/PI()*180</f>
        <v>-47.66300076606715</v>
      </c>
      <c r="H38">
        <f>E38*Data!$B$10</f>
        <v>0.4927975581831973</v>
      </c>
    </row>
    <row r="39" spans="1:8" ht="12.75">
      <c r="A39">
        <v>16</v>
      </c>
      <c r="B39" s="3">
        <f>A39*Data!$B$15/50</f>
        <v>509.2958178940651</v>
      </c>
      <c r="C39" s="2">
        <f>B39/Data!$B$16</f>
        <v>0.64</v>
      </c>
      <c r="D39" t="str">
        <f>IMDIV(IMPRODUCT(-Data!$B$8/Data!$B$6*Data!$B$10,IMDIV(COMPLEX(0,2*PI()*B39*Data!$B$13,"j"),COMPLEX(1,2*PI()*B39*Data!$B$13,"j")),"j"),COMPLEX(1,2*PI()*B39*Data!$B$14,"j"))</f>
        <v>0,327507499888799-0,395381287592111j</v>
      </c>
      <c r="E39">
        <f>IMABS(D39)</f>
        <v>0.5134077571106686</v>
      </c>
      <c r="F39">
        <f t="shared" si="0"/>
        <v>-5.790751476637497</v>
      </c>
      <c r="G39">
        <f>IMARGUMENT(D39)/PI()*180</f>
        <v>-50.363914696249715</v>
      </c>
      <c r="H39">
        <f>E39*Data!$B$10</f>
        <v>0.5134077571106686</v>
      </c>
    </row>
    <row r="40" spans="1:8" ht="12.75">
      <c r="A40">
        <v>17</v>
      </c>
      <c r="B40" s="3">
        <f>A40*Data!$B$15/50</f>
        <v>541.1268065124442</v>
      </c>
      <c r="C40" s="2">
        <f>B40/Data!$B$16</f>
        <v>0.68</v>
      </c>
      <c r="D40" t="str">
        <f>IMDIV(IMPRODUCT(-Data!$B$8/Data!$B$6*Data!$B$10,IMDIV(COMPLEX(0,2*PI()*B40*Data!$B$13,"j"),COMPLEX(1,2*PI()*B40*Data!$B$13,"j")),"j"),COMPLEX(1,2*PI()*B40*Data!$B$14,"j"))</f>
        <v>0,320440649535178-0,425142381017015j</v>
      </c>
      <c r="E40">
        <f>IMABS(D40)</f>
        <v>0.5323798024074011</v>
      </c>
      <c r="F40">
        <f t="shared" si="0"/>
        <v>-5.475568585712958</v>
      </c>
      <c r="G40">
        <f>IMARGUMENT(D40)/PI()*180</f>
        <v>-52.993735354882915</v>
      </c>
      <c r="H40">
        <f>E40*Data!$B$10</f>
        <v>0.5323798024074011</v>
      </c>
    </row>
    <row r="41" spans="1:8" ht="12.75">
      <c r="A41">
        <v>18</v>
      </c>
      <c r="B41" s="3">
        <f>A41*Data!$B$15/50</f>
        <v>572.9577951308232</v>
      </c>
      <c r="C41" s="2">
        <f>B41/Data!$B$16</f>
        <v>0.72</v>
      </c>
      <c r="D41" t="str">
        <f>IMDIV(IMPRODUCT(-Data!$B$8/Data!$B$6*Data!$B$10,IMDIV(COMPLEX(0,2*PI()*B41*Data!$B$13,"j"),COMPLEX(1,2*PI()*B41*Data!$B$13,"j")),"j"),COMPLEX(1,2*PI()*B41*Data!$B$14,"j"))</f>
        <v>0,310972934085976-0,453362268915841j</v>
      </c>
      <c r="E41">
        <f>IMABS(D41)</f>
        <v>0.549764961243039</v>
      </c>
      <c r="F41">
        <f t="shared" si="0"/>
        <v>-5.196458859284099</v>
      </c>
      <c r="G41">
        <f>IMARGUMENT(D41)/PI()*180</f>
        <v>-55.552763608961754</v>
      </c>
      <c r="H41">
        <f>E41*Data!$B$10</f>
        <v>0.549764961243039</v>
      </c>
    </row>
    <row r="42" spans="1:8" ht="12.75">
      <c r="A42">
        <v>19</v>
      </c>
      <c r="B42" s="3">
        <f>A42*Data!$B$15/50</f>
        <v>604.7887837492024</v>
      </c>
      <c r="C42" s="2">
        <f>B42/Data!$B$16</f>
        <v>0.76</v>
      </c>
      <c r="D42" t="str">
        <f>IMDIV(IMPRODUCT(-Data!$B$8/Data!$B$6*Data!$B$10,IMDIV(COMPLEX(0,2*PI()*B42*Data!$B$13,"j"),COMPLEX(1,2*PI()*B42*Data!$B$13,"j")),"j"),COMPLEX(1,2*PI()*B42*Data!$B$14,"j"))</f>
        <v>0,299385383484831-0,479892206373323j</v>
      </c>
      <c r="E42">
        <f>IMABS(D42)</f>
        <v>0.5656219033791172</v>
      </c>
      <c r="F42">
        <f t="shared" si="0"/>
        <v>-4.949475621687782</v>
      </c>
      <c r="G42">
        <f>IMARGUMENT(D42)/PI()*180</f>
        <v>-58.0416249942859</v>
      </c>
      <c r="H42">
        <f>E42*Data!$B$10</f>
        <v>0.5656219033791172</v>
      </c>
    </row>
    <row r="43" spans="1:8" ht="12.75">
      <c r="A43">
        <v>20</v>
      </c>
      <c r="B43" s="3">
        <f>A43*Data!$B$15/50</f>
        <v>636.6197723675814</v>
      </c>
      <c r="C43" s="2">
        <f>B43/Data!$B$16</f>
        <v>0.8</v>
      </c>
      <c r="D43" t="str">
        <f>IMDIV(IMPRODUCT(-Data!$B$8/Data!$B$6*Data!$B$10,IMDIV(COMPLEX(0,2*PI()*B43*Data!$B$13,"j"),COMPLEX(1,2*PI()*B43*Data!$B$13,"j")),"j"),COMPLEX(1,2*PI()*B43*Data!$B$14,"j"))</f>
        <v>0,285954583683768-0,504625735912532j</v>
      </c>
      <c r="E43">
        <f>IMABS(D43)</f>
        <v>0.580014790565742</v>
      </c>
      <c r="F43">
        <f t="shared" si="0"/>
        <v>-4.731218632907285</v>
      </c>
      <c r="G43">
        <f>IMARGUMENT(D43)/PI()*180</f>
        <v>-60.46121774044192</v>
      </c>
      <c r="H43">
        <f>E43*Data!$B$10</f>
        <v>0.580014790565742</v>
      </c>
    </row>
    <row r="44" spans="1:8" ht="12.75">
      <c r="A44">
        <v>21</v>
      </c>
      <c r="B44" s="3">
        <f>A44*Data!$B$15/50</f>
        <v>668.4507609859605</v>
      </c>
      <c r="C44" s="2">
        <f>B44/Data!$B$16</f>
        <v>0.8400000000000001</v>
      </c>
      <c r="D44" t="str">
        <f>IMDIV(IMPRODUCT(-Data!$B$8/Data!$B$6*Data!$B$10,IMDIV(COMPLEX(0,2*PI()*B44*Data!$B$13,"j"),COMPLEX(1,2*PI()*B44*Data!$B$13,"j")),"j"),COMPLEX(1,2*PI()*B44*Data!$B$14,"j"))</f>
        <v>0,270947776566407-0,527494126195414j</v>
      </c>
      <c r="E44">
        <f>IMABS(D44)</f>
        <v>0.5930115941505216</v>
      </c>
      <c r="F44">
        <f t="shared" si="0"/>
        <v>-4.538736310577463</v>
      </c>
      <c r="G44">
        <f>IMARGUMENT(D44)/PI()*180</f>
        <v>-62.812665002371325</v>
      </c>
      <c r="H44">
        <f>E44*Data!$B$10</f>
        <v>0.5930115941505216</v>
      </c>
    </row>
    <row r="45" spans="1:8" ht="12.75">
      <c r="A45">
        <v>22</v>
      </c>
      <c r="B45" s="3">
        <f>A45*Data!$B$15/50</f>
        <v>700.2817496043396</v>
      </c>
      <c r="C45" s="2">
        <f>B45/Data!$B$16</f>
        <v>0.88</v>
      </c>
      <c r="D45" t="str">
        <f>IMDIV(IMPRODUCT(-Data!$B$8/Data!$B$6*Data!$B$10,IMDIV(COMPLEX(0,2*PI()*B45*Data!$B$13,"j"),COMPLEX(1,2*PI()*B45*Data!$B$13,"j")),"j"),COMPLEX(1,2*PI()*B45*Data!$B$14,"j"))</f>
        <v>0,254619165153738-0,548461648177114j</v>
      </c>
      <c r="E45">
        <f>IMABS(D45)</f>
        <v>0.6046826430324778</v>
      </c>
      <c r="F45">
        <f t="shared" si="0"/>
        <v>-4.3694499463334004</v>
      </c>
      <c r="G45">
        <f>IMARGUMENT(D45)/PI()*180</f>
        <v>-65.09727171256051</v>
      </c>
      <c r="H45">
        <f>E45*Data!$B$10</f>
        <v>0.6046826430324778</v>
      </c>
    </row>
    <row r="46" spans="1:8" ht="12.75">
      <c r="A46">
        <v>23</v>
      </c>
      <c r="B46" s="3">
        <f>A46*Data!$B$15/50</f>
        <v>732.1127382227186</v>
      </c>
      <c r="C46" s="2">
        <f>B46/Data!$B$16</f>
        <v>0.9199999999999999</v>
      </c>
      <c r="D46" t="str">
        <f>IMDIV(IMPRODUCT(-Data!$B$8/Data!$B$6*Data!$B$10,IMDIV(COMPLEX(0,2*PI()*B46*Data!$B$13,"j"),COMPLEX(1,2*PI()*B46*Data!$B$13,"j")),"j"),COMPLEX(1,2*PI()*B46*Data!$B$14,"j"))</f>
        <v>0,237207285094462-0,567520897070663j</v>
      </c>
      <c r="E46">
        <f>IMABS(D46)</f>
        <v>0.61509939417445</v>
      </c>
      <c r="F46">
        <f t="shared" si="0"/>
        <v>-4.221094014453445</v>
      </c>
      <c r="G46">
        <f>IMARGUMENT(D46)/PI()*180</f>
        <v>-67.31648619738255</v>
      </c>
      <c r="H46">
        <f>E46*Data!$B$10</f>
        <v>0.61509939417445</v>
      </c>
    </row>
    <row r="47" spans="1:8" ht="12.75">
      <c r="A47">
        <v>24</v>
      </c>
      <c r="B47" s="3">
        <f>A47*Data!$B$15/50</f>
        <v>763.9437268410977</v>
      </c>
      <c r="C47" s="2">
        <f>B47/Data!$B$16</f>
        <v>0.9600000000000001</v>
      </c>
      <c r="D47" t="str">
        <f>IMDIV(IMPRODUCT(-Data!$B$8/Data!$B$6*Data!$B$10,IMDIV(COMPLEX(0,2*PI()*B47*Data!$B$13,"j"),COMPLEX(1,2*PI()*B47*Data!$B$13,"j")),"j"),COMPLEX(1,2*PI()*B47*Data!$B$14,"j"))</f>
        <v>0,218933290311823-0,584688312405462j</v>
      </c>
      <c r="E47">
        <f>IMABS(D47)</f>
        <v>0.6243334111436838</v>
      </c>
      <c r="F47">
        <f t="shared" si="0"/>
        <v>-4.091668464370496</v>
      </c>
      <c r="G47">
        <f>IMARGUMENT(D47)/PI()*180</f>
        <v>-69.47186649639788</v>
      </c>
      <c r="H47">
        <f>E47*Data!$B$10</f>
        <v>0.6243334111436838</v>
      </c>
    </row>
    <row r="48" spans="1:8" ht="12.75">
      <c r="A48">
        <v>25</v>
      </c>
      <c r="B48" s="3">
        <f>A48*Data!$B$15/50</f>
        <v>795.7747154594767</v>
      </c>
      <c r="C48" s="2">
        <f>B48/Data!$B$16</f>
        <v>1</v>
      </c>
      <c r="D48" t="str">
        <f>IMDIV(IMPRODUCT(-Data!$B$8/Data!$B$6*Data!$B$10,IMDIV(COMPLEX(0,2*PI()*B48*Data!$B$13,"j"),COMPLEX(1,2*PI()*B48*Data!$B$13,"j")),"j"),COMPLEX(1,2*PI()*B48*Data!$B$14,"j"))</f>
        <v>0,2-0,6j</v>
      </c>
      <c r="E48">
        <f>IMABS(D48)</f>
        <v>0.6324555320336759</v>
      </c>
      <c r="F48">
        <f t="shared" si="0"/>
        <v>-3.979400086720376</v>
      </c>
      <c r="G48">
        <f>IMARGUMENT(D48)/PI()*180</f>
        <v>-71.56505117707799</v>
      </c>
      <c r="H48">
        <f>E48*Data!$B$10</f>
        <v>0.6324555320336759</v>
      </c>
    </row>
    <row r="49" spans="1:8" ht="12.75">
      <c r="A49">
        <v>26</v>
      </c>
      <c r="B49" s="3">
        <f>A49*Data!$B$15/50</f>
        <v>827.6057040778558</v>
      </c>
      <c r="C49" s="2">
        <f>B49/Data!$B$16</f>
        <v>1.04</v>
      </c>
      <c r="D49" t="str">
        <f>IMDIV(IMPRODUCT(-Data!$B$8/Data!$B$6*Data!$B$10,IMDIV(COMPLEX(0,2*PI()*B49*Data!$B$13,"j"),COMPLEX(1,2*PI()*B49*Data!$B$13,"j")),"j"),COMPLEX(1,2*PI()*B49*Data!$B$14,"j"))</f>
        <v>0,180591562003265-0,613507919697501j</v>
      </c>
      <c r="E49">
        <f>IMABS(D49)</f>
        <v>0.6395352060663544</v>
      </c>
      <c r="F49">
        <f t="shared" si="0"/>
        <v>-3.8827108570297075</v>
      </c>
      <c r="G49">
        <f>IMARGUMENT(D49)/PI()*180</f>
        <v>-73.5977343403525</v>
      </c>
      <c r="H49">
        <f>E49*Data!$B$10</f>
        <v>0.6395352060663544</v>
      </c>
    </row>
    <row r="50" spans="1:8" ht="12.75">
      <c r="A50">
        <v>27</v>
      </c>
      <c r="B50" s="3">
        <f>A50*Data!$B$15/50</f>
        <v>859.4366926962348</v>
      </c>
      <c r="C50" s="2">
        <f>B50/Data!$B$16</f>
        <v>1.0799999999999998</v>
      </c>
      <c r="D50" t="str">
        <f>IMDIV(IMPRODUCT(-Data!$B$8/Data!$B$6*Data!$B$10,IMDIV(COMPLEX(0,2*PI()*B50*Data!$B$13,"j"),COMPLEX(1,2*PI()*B50*Data!$B$13,"j")),"j"),COMPLEX(1,2*PI()*B50*Data!$B$14,"j"))</f>
        <v>0,160873600718744-0,62527647112372j</v>
      </c>
      <c r="E50">
        <f>IMABS(D50)</f>
        <v>0.6456399776571663</v>
      </c>
      <c r="F50">
        <f t="shared" si="0"/>
        <v>-3.8001917237627576</v>
      </c>
      <c r="G50">
        <f>IMARGUMENT(D50)/PI()*180</f>
        <v>-75.57164445504446</v>
      </c>
      <c r="H50">
        <f>E50*Data!$B$10</f>
        <v>0.6456399776571663</v>
      </c>
    </row>
    <row r="51" spans="1:8" ht="12.75">
      <c r="A51">
        <v>28</v>
      </c>
      <c r="B51" s="3">
        <f>A51*Data!$B$15/50</f>
        <v>891.267681314614</v>
      </c>
      <c r="C51" s="2">
        <f>B51/Data!$B$16</f>
        <v>1.12</v>
      </c>
      <c r="D51" t="str">
        <f>IMDIV(IMPRODUCT(-Data!$B$8/Data!$B$6*Data!$B$10,IMDIV(COMPLEX(0,2*PI()*B51*Data!$B$13,"j"),COMPLEX(1,2*PI()*B51*Data!$B$13,"j")),"j"),COMPLEX(1,2*PI()*B51*Data!$B$14,"j"))</f>
        <v>0,140993733515793-0,635379485800782j</v>
      </c>
      <c r="E51">
        <f>IMABS(D51)</f>
        <v>0.6508350972920779</v>
      </c>
      <c r="F51">
        <f t="shared" si="0"/>
        <v>-3.7305807020028254</v>
      </c>
      <c r="G51">
        <f>IMARGUMENT(D51)/PI()*180</f>
        <v>-77.48852663264907</v>
      </c>
      <c r="H51">
        <f>E51*Data!$B$10</f>
        <v>0.6508350972920779</v>
      </c>
    </row>
    <row r="52" spans="1:8" ht="12.75">
      <c r="A52">
        <v>29</v>
      </c>
      <c r="B52" s="3">
        <f>A52*Data!$B$15/50</f>
        <v>923.0986699329931</v>
      </c>
      <c r="C52" s="2">
        <f>B52/Data!$B$16</f>
        <v>1.1600000000000001</v>
      </c>
      <c r="D52" t="str">
        <f>IMDIV(IMPRODUCT(-Data!$B$8/Data!$B$6*Data!$B$10,IMDIV(COMPLEX(0,2*PI()*B52*Data!$B$13,"j"),COMPLEX(1,2*PI()*B52*Data!$B$13,"j")),"j"),COMPLEX(1,2*PI()*B52*Data!$B$14,"j"))</f>
        <v>0,121082356419253-0,643897616654954j</v>
      </c>
      <c r="E52">
        <f>IMABS(D52)</f>
        <v>0.6551832398420836</v>
      </c>
      <c r="F52">
        <f t="shared" si="0"/>
        <v>-3.6727444147329087</v>
      </c>
      <c r="G52">
        <f>IMARGUMENT(D52)/PI()*180</f>
        <v>-79.35012795004133</v>
      </c>
      <c r="H52">
        <f>E52*Data!$B$10</f>
        <v>0.6551832398420836</v>
      </c>
    </row>
    <row r="53" spans="1:8" ht="12.75">
      <c r="A53">
        <v>30</v>
      </c>
      <c r="B53" s="3">
        <f>A53*Data!$B$15/50</f>
        <v>954.9296585513721</v>
      </c>
      <c r="C53" s="2">
        <f>B53/Data!$B$16</f>
        <v>1.2</v>
      </c>
      <c r="D53" t="str">
        <f>IMDIV(IMPRODUCT(-Data!$B$8/Data!$B$6*Data!$B$10,IMDIV(COMPLEX(0,2*PI()*B53*Data!$B$13,"j"),COMPLEX(1,2*PI()*B53*Data!$B$13,"j")),"j"),COMPLEX(1,2*PI()*B53*Data!$B$14,"j"))</f>
        <v>0,101253616200579-0,650916104146576j</v>
      </c>
      <c r="E53">
        <f>IMABS(D53)</f>
        <v>0.6587443126365876</v>
      </c>
      <c r="F53">
        <f t="shared" si="0"/>
        <v>-3.6256624261369814</v>
      </c>
      <c r="G53">
        <f>IMARGUMENT(D53)/PI()*180</f>
        <v>-81.15818543980829</v>
      </c>
      <c r="H53">
        <f>E53*Data!$B$10</f>
        <v>0.6587443126365876</v>
      </c>
    </row>
    <row r="54" spans="1:8" ht="12.75">
      <c r="A54">
        <v>31</v>
      </c>
      <c r="B54" s="3">
        <f>A54*Data!$B$15/50</f>
        <v>986.7606471697512</v>
      </c>
      <c r="C54" s="2">
        <f>B54/Data!$B$16</f>
        <v>1.24</v>
      </c>
      <c r="D54" t="str">
        <f>IMDIV(IMPRODUCT(-Data!$B$8/Data!$B$6*Data!$B$10,IMDIV(COMPLEX(0,2*PI()*B54*Data!$B$13,"j"),COMPLEX(1,2*PI()*B54*Data!$B$13,"j")),"j"),COMPLEX(1,2*PI()*B54*Data!$B$14,"j"))</f>
        <v>8,16065012663174E-002-0,656522890810338j</v>
      </c>
      <c r="E54">
        <f>IMABS(D54)</f>
        <v>0.6615753375140978</v>
      </c>
      <c r="F54">
        <f t="shared" si="0"/>
        <v>-3.588413859351289</v>
      </c>
      <c r="G54">
        <f>IMARGUMENT(D54)/PI()*180</f>
        <v>-82.91441639057983</v>
      </c>
      <c r="H54">
        <f>E54*Data!$B$10</f>
        <v>0.6615753375140978</v>
      </c>
    </row>
    <row r="55" spans="1:8" ht="12.75">
      <c r="A55">
        <v>32</v>
      </c>
      <c r="B55" s="3">
        <f>A55*Data!$B$15/50</f>
        <v>1018.5916357881302</v>
      </c>
      <c r="C55" s="2">
        <f>B55/Data!$B$16</f>
        <v>1.28</v>
      </c>
      <c r="D55" t="str">
        <f>IMDIV(IMPRODUCT(-Data!$B$8/Data!$B$6*Data!$B$10,IMDIV(COMPLEX(0,2*PI()*B55*Data!$B$13,"j"),COMPLEX(1,2*PI()*B55*Data!$B$13,"j")),"j"),COMPLEX(1,2*PI()*B55*Data!$B$14,"j"))</f>
        <v>6,22259973884355E-002-0,660807051912589j</v>
      </c>
      <c r="E55">
        <f>IMABS(D55)</f>
        <v>0.6637303930123983</v>
      </c>
      <c r="F55">
        <f t="shared" si="0"/>
        <v>-3.5601659007267945</v>
      </c>
      <c r="G55">
        <f>IMARGUMENT(D55)/PI()*180</f>
        <v>-84.62051062868817</v>
      </c>
      <c r="H55">
        <f>E55*Data!$B$10</f>
        <v>0.6637303930123983</v>
      </c>
    </row>
    <row r="56" spans="1:8" ht="12.75">
      <c r="A56">
        <v>33</v>
      </c>
      <c r="B56" s="3">
        <f>A56*Data!$B$15/50</f>
        <v>1050.4226244065094</v>
      </c>
      <c r="C56" s="2">
        <f>B56/Data!$B$16</f>
        <v>1.32</v>
      </c>
      <c r="D56" t="str">
        <f>IMDIV(IMPRODUCT(-Data!$B$8/Data!$B$6*Data!$B$10,IMDIV(COMPLEX(0,2*PI()*B56*Data!$B$13,"j"),COMPLEX(1,2*PI()*B56*Data!$B$13,"j")),"j"),COMPLEX(1,2*PI()*B56*Data!$B$14,"j"))</f>
        <v>4,31842661990984E-002-0,66385750834018j</v>
      </c>
      <c r="E56">
        <f>IMABS(D56)</f>
        <v>0.6652606047458294</v>
      </c>
      <c r="F56">
        <f t="shared" si="0"/>
        <v>-3.540163874926066</v>
      </c>
      <c r="G56">
        <f>IMARGUMENT(D56)/PI()*180</f>
        <v>-86.27812448458204</v>
      </c>
      <c r="H56">
        <f>E56*Data!$B$10</f>
        <v>0.6652606047458294</v>
      </c>
    </row>
    <row r="57" spans="1:8" ht="12.75">
      <c r="A57">
        <v>34</v>
      </c>
      <c r="B57" s="3">
        <f>A57*Data!$B$15/50</f>
        <v>1082.2536130248884</v>
      </c>
      <c r="C57" s="2">
        <f>B57/Data!$B$16</f>
        <v>1.36</v>
      </c>
      <c r="D57" t="str">
        <f>IMDIV(IMPRODUCT(-Data!$B$8/Data!$B$6*Data!$B$10,IMDIV(COMPLEX(0,2*PI()*B57*Data!$B$13,"j"),COMPLEX(1,2*PI()*B57*Data!$B$13,"j")),"j"),COMPLEX(1,2*PI()*B57*Data!$B$14,"j"))</f>
        <v>2,45418144601966E-002-0,665761988015977j</v>
      </c>
      <c r="E57">
        <f>IMABS(D57)</f>
        <v>0.6662141737789617</v>
      </c>
      <c r="F57">
        <f t="shared" si="0"/>
        <v>-3.5277226376848954</v>
      </c>
      <c r="G57">
        <f>IMARGUMENT(D57)/PI()*180</f>
        <v>-87.88887618031718</v>
      </c>
      <c r="H57">
        <f>E57*Data!$B$10</f>
        <v>0.6662141737789617</v>
      </c>
    </row>
    <row r="58" spans="1:8" ht="12.75">
      <c r="A58">
        <v>35</v>
      </c>
      <c r="B58" s="3">
        <f>A58*Data!$B$15/50</f>
        <v>1114.0846016432674</v>
      </c>
      <c r="C58" s="2">
        <f>B58/Data!$B$16</f>
        <v>1.4</v>
      </c>
      <c r="D58" t="str">
        <f>IMDIV(IMPRODUCT(-Data!$B$8/Data!$B$6*Data!$B$10,IMDIV(COMPLEX(0,2*PI()*B58*Data!$B$13,"j"),COMPLEX(1,2*PI()*B58*Data!$B$13,"j")),"j"),COMPLEX(1,2*PI()*B58*Data!$B$14,"j"))</f>
        <v>6,34863050970412E-003-0,666606203518956j</v>
      </c>
      <c r="E58">
        <f>IMABS(D58)</f>
        <v>0.6666364344073197</v>
      </c>
      <c r="F58">
        <f t="shared" si="0"/>
        <v>-3.5222190811473544</v>
      </c>
      <c r="G58">
        <f>IMARGUMENT(D58)/PI()*180</f>
        <v>-89.4543424065843</v>
      </c>
      <c r="H58">
        <f>E58*Data!$B$10</f>
        <v>0.6666364344073197</v>
      </c>
    </row>
    <row r="59" spans="1:8" ht="12.75">
      <c r="A59">
        <v>36</v>
      </c>
      <c r="B59" s="3">
        <f>A59*Data!$B$15/50</f>
        <v>1145.9155902616465</v>
      </c>
      <c r="C59" s="2">
        <f>B59/Data!$B$16</f>
        <v>1.44</v>
      </c>
      <c r="D59" t="str">
        <f>IMDIV(IMPRODUCT(-Data!$B$8/Data!$B$6*Data!$B$10,IMDIV(COMPLEX(0,2*PI()*B59*Data!$B$13,"j"),COMPLEX(1,2*PI()*B59*Data!$B$13,"j")),"j"),COMPLEX(1,2*PI()*B59*Data!$B$14,"j"))</f>
        <v>-1,13547288605936E-002-0,666473215730523j</v>
      </c>
      <c r="E59">
        <f>IMABS(D59)</f>
        <v>0.6665699341807143</v>
      </c>
      <c r="F59">
        <f t="shared" si="0"/>
        <v>-3.5230855841033692</v>
      </c>
      <c r="G59">
        <f>IMARGUMENT(D59)/PI()*180</f>
        <v>-90.97605588807284</v>
      </c>
      <c r="H59">
        <f>E59*Data!$B$10</f>
        <v>0.6665699341807143</v>
      </c>
    </row>
    <row r="60" spans="1:8" ht="12.75">
      <c r="A60">
        <v>37</v>
      </c>
      <c r="B60" s="3">
        <f>A60*Data!$B$15/50</f>
        <v>1177.7465788800257</v>
      </c>
      <c r="C60" s="2">
        <f>B60/Data!$B$16</f>
        <v>1.4800000000000002</v>
      </c>
      <c r="D60" t="str">
        <f>IMDIV(IMPRODUCT(-Data!$B$8/Data!$B$6*Data!$B$10,IMDIV(COMPLEX(0,2*PI()*B60*Data!$B$13,"j"),COMPLEX(1,2*PI()*B60*Data!$B$13,"j")),"j"),COMPLEX(1,2*PI()*B60*Data!$B$14,"j"))</f>
        <v>-2,85361123432328E-002-0,665442955903119j</v>
      </c>
      <c r="E60">
        <f>IMABS(D60)</f>
        <v>0.6660545302516498</v>
      </c>
      <c r="F60">
        <f t="shared" si="0"/>
        <v>-3.5298042689085434</v>
      </c>
      <c r="G60">
        <f>IMARGUMENT(D60)/PI()*180</f>
        <v>-92.45550376390464</v>
      </c>
      <c r="H60">
        <f>E60*Data!$B$10</f>
        <v>0.6660545302516498</v>
      </c>
    </row>
    <row r="61" spans="1:8" ht="12.75">
      <c r="A61">
        <v>38</v>
      </c>
      <c r="B61" s="3">
        <f>A61*Data!$B$15/50</f>
        <v>1209.5775674984047</v>
      </c>
      <c r="C61" s="2">
        <f>B61/Data!$B$16</f>
        <v>1.52</v>
      </c>
      <c r="D61" t="str">
        <f>IMDIV(IMPRODUCT(-Data!$B$8/Data!$B$6*Data!$B$10,IMDIV(COMPLEX(0,2*PI()*B61*Data!$B$13,"j"),COMPLEX(1,2*PI()*B61*Data!$B$13,"j")),"j"),COMPLEX(1,2*PI()*B61*Data!$B$14,"j"))</f>
        <v>-4,51708157805209E-002-0,663591881311782j</v>
      </c>
      <c r="E61">
        <f>IMABS(D61)</f>
        <v>0.6651274972072557</v>
      </c>
      <c r="F61">
        <f t="shared" si="0"/>
        <v>-3.541901950292503</v>
      </c>
      <c r="G61">
        <f>IMARGUMENT(D61)/PI()*180</f>
        <v>-93.89412663509762</v>
      </c>
      <c r="H61">
        <f>E61*Data!$B$10</f>
        <v>0.6651274972072557</v>
      </c>
    </row>
    <row r="62" spans="1:8" ht="12.75">
      <c r="A62">
        <v>39</v>
      </c>
      <c r="B62" s="3">
        <f>A62*Data!$B$15/50</f>
        <v>1241.4085561167838</v>
      </c>
      <c r="C62" s="2">
        <f>B62/Data!$B$16</f>
        <v>1.56</v>
      </c>
      <c r="D62" t="str">
        <f>IMDIV(IMPRODUCT(-Data!$B$8/Data!$B$6*Data!$B$10,IMDIV(COMPLEX(0,2*PI()*B62*Data!$B$13,"j"),COMPLEX(1,2*PI()*B62*Data!$B$13,"j")),"j"),COMPLEX(1,2*PI()*B62*Data!$B$14,"j"))</f>
        <v>-6,12406951111514E-002-0,660992742435856j</v>
      </c>
      <c r="E62">
        <f>IMABS(D62)</f>
        <v>0.6638236424612873</v>
      </c>
      <c r="F62">
        <f t="shared" si="0"/>
        <v>-3.558945680078068</v>
      </c>
      <c r="G62">
        <f>IMARGUMENT(D62)/PI()*180</f>
        <v>-95.29331815345874</v>
      </c>
      <c r="H62">
        <f>E62*Data!$B$10</f>
        <v>0.6638236424612873</v>
      </c>
    </row>
    <row r="63" spans="1:8" ht="12.75">
      <c r="A63">
        <v>40</v>
      </c>
      <c r="B63" s="3">
        <f>A63*Data!$B$15/50</f>
        <v>1273.2395447351628</v>
      </c>
      <c r="C63" s="2">
        <f>B63/Data!$B$16</f>
        <v>1.6</v>
      </c>
      <c r="D63" t="str">
        <f>IMDIV(IMPRODUCT(-Data!$B$8/Data!$B$6*Data!$B$10,IMDIV(COMPLEX(0,2*PI()*B63*Data!$B$13,"j"),COMPLEX(1,2*PI()*B63*Data!$B$13,"j")),"j"),COMPLEX(1,2*PI()*B63*Data!$B$14,"j"))</f>
        <v>-7,67333516031789E-002-0,657714442312962j</v>
      </c>
      <c r="E63">
        <f>IMABS(D63)</f>
        <v>0.6621754260581615</v>
      </c>
      <c r="F63">
        <f t="shared" si="0"/>
        <v>-3.5805388070872413</v>
      </c>
      <c r="G63">
        <f>IMARGUMENT(D63)/PI()*180</f>
        <v>-96.6544250460066</v>
      </c>
      <c r="H63">
        <f>E63*Data!$B$10</f>
        <v>0.6621754260581615</v>
      </c>
    </row>
    <row r="64" spans="1:8" ht="12.75">
      <c r="A64">
        <v>41</v>
      </c>
      <c r="B64" s="3">
        <f>A64*Data!$B$15/50</f>
        <v>1305.0705333535418</v>
      </c>
      <c r="C64" s="2">
        <f>B64/Data!$B$16</f>
        <v>1.64</v>
      </c>
      <c r="D64" t="str">
        <f>IMDIV(IMPRODUCT(-Data!$B$8/Data!$B$6*Data!$B$10,IMDIV(COMPLEX(0,2*PI()*B64*Data!$B$13,"j"),COMPLEX(1,2*PI()*B64*Data!$B$13,"j")),"j"),COMPLEX(1,2*PI()*B64*Data!$B$14,"j"))</f>
        <v>-9,16413884891655E-002-0,653821971239405j</v>
      </c>
      <c r="E64">
        <f>IMABS(D64)</f>
        <v>0.6602130823905291</v>
      </c>
      <c r="F64">
        <f t="shared" si="0"/>
        <v>-3.606317483975859</v>
      </c>
      <c r="G64">
        <f>IMARGUMENT(D64)/PI()*180</f>
        <v>-97.97874748615628</v>
      </c>
      <c r="H64">
        <f>E64*Data!$B$10</f>
        <v>0.6602130823905291</v>
      </c>
    </row>
    <row r="65" spans="1:8" ht="12.75">
      <c r="A65">
        <v>42</v>
      </c>
      <c r="B65" s="3">
        <f>A65*Data!$B$15/50</f>
        <v>1336.901521971921</v>
      </c>
      <c r="C65" s="2">
        <f>B65/Data!$B$16</f>
        <v>1.6800000000000002</v>
      </c>
      <c r="D65" t="str">
        <f>IMDIV(IMPRODUCT(-Data!$B$8/Data!$B$6*Data!$B$10,IMDIV(COMPLEX(0,2*PI()*B65*Data!$B$13,"j"),COMPLEX(1,2*PI()*B65*Data!$B$13,"j")),"j"),COMPLEX(1,2*PI()*B65*Data!$B$14,"j"))</f>
        <v>-0,105961736759397-0,64937640231926j</v>
      </c>
      <c r="E65">
        <f>IMABS(D65)</f>
        <v>0.657964741871609</v>
      </c>
      <c r="F65">
        <f t="shared" si="0"/>
        <v>-3.6359475630055567</v>
      </c>
      <c r="G65">
        <f>IMARGUMENT(D65)/PI()*180</f>
        <v>-99.26753973765081</v>
      </c>
      <c r="H65">
        <f>E65*Data!$B$10</f>
        <v>0.657964741871609</v>
      </c>
    </row>
    <row r="66" spans="1:8" ht="12.75">
      <c r="A66">
        <v>43</v>
      </c>
      <c r="B66" s="3">
        <f>A66*Data!$B$15/50</f>
        <v>1368.7325105903</v>
      </c>
      <c r="C66" s="2">
        <f>B66/Data!$B$16</f>
        <v>1.7200000000000002</v>
      </c>
      <c r="D66" t="str">
        <f>IMDIV(IMPRODUCT(-Data!$B$8/Data!$B$6*Data!$B$10,IMDIV(COMPLEX(0,2*PI()*B66*Data!$B$13,"j"),COMPLEX(1,2*PI()*B66*Data!$B$13,"j")),"j"),COMPLEX(1,2*PI()*B66*Data!$B$14,"j"))</f>
        <v>-0,119695046929084-0,644434935469606j</v>
      </c>
      <c r="E66">
        <f>IMABS(D66)</f>
        <v>0.6554565510490156</v>
      </c>
      <c r="F66">
        <f t="shared" si="0"/>
        <v>-3.66912183127227</v>
      </c>
      <c r="G66">
        <f>IMARGUMENT(D66)/PI()*180</f>
        <v>-100.52201100984774</v>
      </c>
      <c r="H66">
        <f>E66*Data!$B$10</f>
        <v>0.6554565510490156</v>
      </c>
    </row>
    <row r="67" spans="1:8" ht="12.75">
      <c r="A67">
        <v>44</v>
      </c>
      <c r="B67" s="3">
        <f>A67*Data!$B$15/50</f>
        <v>1400.563499208679</v>
      </c>
      <c r="C67" s="2">
        <f>B67/Data!$B$16</f>
        <v>1.76</v>
      </c>
      <c r="D67" t="str">
        <f>IMDIV(IMPRODUCT(-Data!$B$8/Data!$B$6*Data!$B$10,IMDIV(COMPLEX(0,2*PI()*B67*Data!$B$13,"j"),COMPLEX(1,2*PI()*B67*Data!$B$13,"j")),"j"),COMPLEX(1,2*PI()*B67*Data!$B$14,"j"))</f>
        <v>-0,132845142983696-0,639050979367632j</v>
      </c>
      <c r="E67">
        <f>IMABS(D67)</f>
        <v>0.6527127900118768</v>
      </c>
      <c r="F67">
        <f t="shared" si="0"/>
        <v>-3.705557543011392</v>
      </c>
      <c r="G67">
        <f>IMARGUMENT(D67)/PI()*180</f>
        <v>-101.7433264736888</v>
      </c>
      <c r="H67">
        <f>E67*Data!$B$10</f>
        <v>0.6527127900118768</v>
      </c>
    </row>
    <row r="68" spans="1:8" ht="12.75">
      <c r="A68">
        <v>45</v>
      </c>
      <c r="B68" s="3">
        <f>A68*Data!$B$15/50</f>
        <v>1432.3944878270581</v>
      </c>
      <c r="C68" s="2">
        <f>B68/Data!$B$16</f>
        <v>1.8</v>
      </c>
      <c r="D68" t="str">
        <f>IMDIV(IMPRODUCT(-Data!$B$8/Data!$B$6*Data!$B$10,IMDIV(COMPLEX(0,2*PI()*B68*Data!$B$13,"j"),COMPLEX(1,2*PI()*B68*Data!$B$13,"j")),"j"),COMPLEX(1,2*PI()*B68*Data!$B$14,"j"))</f>
        <v>-0,145418534347962-0,63327426248306j</v>
      </c>
      <c r="E68">
        <f>IMABS(D68)</f>
        <v>0.6497559862405062</v>
      </c>
      <c r="F68">
        <f t="shared" si="0"/>
        <v>-3.7449942125530584</v>
      </c>
      <c r="G68">
        <f>IMARGUMENT(D68)/PI()*180</f>
        <v>-102.93260839673954</v>
      </c>
      <c r="H68">
        <f>E68*Data!$B$10</f>
        <v>0.6497559862405062</v>
      </c>
    </row>
    <row r="69" spans="1:8" ht="12.75">
      <c r="A69">
        <v>46</v>
      </c>
      <c r="B69" s="3">
        <f>A69*Data!$B$15/50</f>
        <v>1464.2254764454372</v>
      </c>
      <c r="C69" s="2">
        <f>B69/Data!$B$16</f>
        <v>1.8399999999999999</v>
      </c>
      <c r="D69" t="str">
        <f>IMDIV(IMPRODUCT(-Data!$B$8/Data!$B$6*Data!$B$10,IMDIV(COMPLEX(0,2*PI()*B69*Data!$B$13,"j"),COMPLEX(1,2*PI()*B69*Data!$B$13,"j")),"j"),COMPLEX(1,2*PI()*B69*Data!$B$14,"j"))</f>
        <v>-0,157423981557415-0,627150965788776j</v>
      </c>
      <c r="E69">
        <f>IMABS(D69)</f>
        <v>0.6466070242884653</v>
      </c>
      <c r="F69">
        <f t="shared" si="0"/>
        <v>-3.7871916365198803</v>
      </c>
      <c r="G69">
        <f>IMARGUMENT(D69)/PI()*180</f>
        <v>-104.0909373632992</v>
      </c>
      <c r="H69">
        <f>E69*Data!$B$10</f>
        <v>0.6466070242884653</v>
      </c>
    </row>
    <row r="70" spans="1:8" ht="12.75">
      <c r="A70">
        <v>47</v>
      </c>
      <c r="B70" s="3">
        <f>A70*Data!$B$15/50</f>
        <v>1496.0564650638162</v>
      </c>
      <c r="C70" s="2">
        <f>B70/Data!$B$16</f>
        <v>1.88</v>
      </c>
      <c r="D70" t="str">
        <f>IMDIV(IMPRODUCT(-Data!$B$8/Data!$B$6*Data!$B$10,IMDIV(COMPLEX(0,2*PI()*B70*Data!$B$13,"j"),COMPLEX(1,2*PI()*B70*Data!$B$13,"j")),"j"),COMPLEX(1,2*PI()*B70*Data!$B$14,"j"))</f>
        <v>-0,168872111287669-0,620723871000036j</v>
      </c>
      <c r="E70">
        <f>IMABS(D70)</f>
        <v>0.6432852508802174</v>
      </c>
      <c r="F70">
        <f t="shared" si="0"/>
        <v>-3.8319281181069096</v>
      </c>
      <c r="G70">
        <f>IMARGUMENT(D70)/PI()*180</f>
        <v>-105.21935355195205</v>
      </c>
      <c r="H70">
        <f>E70*Data!$B$10</f>
        <v>0.6432852508802174</v>
      </c>
    </row>
    <row r="71" spans="1:8" ht="12.75">
      <c r="A71">
        <v>48</v>
      </c>
      <c r="B71" s="3">
        <f>A71*Data!$B$15/50</f>
        <v>1527.8874536821954</v>
      </c>
      <c r="C71" s="2">
        <f>B71/Data!$B$16</f>
        <v>1.9200000000000002</v>
      </c>
      <c r="D71" t="str">
        <f>IMDIV(IMPRODUCT(-Data!$B$8/Data!$B$6*Data!$B$10,IMDIV(COMPLEX(0,2*PI()*B71*Data!$B$13,"j"),COMPLEX(1,2*PI()*B71*Data!$B$13,"j")),"j"),COMPLEX(1,2*PI()*B71*Data!$B$14,"j"))</f>
        <v>-0,179775076476897-0,614032519275931j</v>
      </c>
      <c r="E71">
        <f>IMABS(D71)</f>
        <v>0.6398085751618375</v>
      </c>
      <c r="F71">
        <f t="shared" si="0"/>
        <v>-3.878998869892547</v>
      </c>
      <c r="G71">
        <f>IMARGUMENT(D71)/PI()*180</f>
        <v>-106.31885804824108</v>
      </c>
      <c r="H71">
        <f>E71*Data!$B$10</f>
        <v>0.6398085751618375</v>
      </c>
    </row>
    <row r="72" spans="1:8" ht="12.75">
      <c r="A72">
        <v>49</v>
      </c>
      <c r="B72" s="3">
        <f>A72*Data!$B$15/50</f>
        <v>1559.7184423005745</v>
      </c>
      <c r="C72" s="2">
        <f>B72/Data!$B$16</f>
        <v>1.96</v>
      </c>
      <c r="D72" t="str">
        <f>IMDIV(IMPRODUCT(-Data!$B$8/Data!$B$6*Data!$B$10,IMDIV(COMPLEX(0,2*PI()*B72*Data!$B$13,"j"),COMPLEX(1,2*PI()*B72*Data!$B$13,"j")),"j"),COMPLEX(1,2*PI()*B72*Data!$B$14,"j"))</f>
        <v>-0,190146257430501-0,607113376244216j</v>
      </c>
      <c r="E72">
        <f>IMABS(D72)</f>
        <v>0.6361935639642052</v>
      </c>
      <c r="F72">
        <f t="shared" si="0"/>
        <v>-3.928214574707325</v>
      </c>
      <c r="G72">
        <f>IMARGUMENT(D72)/PI()*180</f>
        <v>-107.39041417454924</v>
      </c>
      <c r="H72">
        <f>E72*Data!$B$10</f>
        <v>0.6361935639642052</v>
      </c>
    </row>
    <row r="73" spans="1:8" ht="12.75">
      <c r="A73">
        <v>50</v>
      </c>
      <c r="B73" s="3">
        <f>A73*Data!$B$15/50</f>
        <v>1591.5494309189535</v>
      </c>
      <c r="C73" s="2">
        <f>B73/Data!$B$16</f>
        <v>2</v>
      </c>
      <c r="D73" t="str">
        <f>IMDIV(IMPRODUCT(-Data!$B$8/Data!$B$6*Data!$B$10,IMDIV(COMPLEX(0,2*PI()*B73*Data!$B$13,"j"),COMPLEX(1,2*PI()*B73*Data!$B$13,"j")),"j"),COMPLEX(1,2*PI()*B73*Data!$B$14,"j"))</f>
        <v>-0,2-0,6j</v>
      </c>
      <c r="E73">
        <f>IMABS(D73)</f>
        <v>0.6324555320336759</v>
      </c>
      <c r="F73">
        <f t="shared" si="0"/>
        <v>-3.979400086720376</v>
      </c>
      <c r="G73">
        <f>IMARGUMENT(D73)/PI()*180</f>
        <v>-108.43494882292201</v>
      </c>
      <c r="H73">
        <f>E73*Data!$B$10</f>
        <v>0.6324555320336759</v>
      </c>
    </row>
    <row r="74" spans="1:8" ht="12.75">
      <c r="A74">
        <v>51</v>
      </c>
      <c r="B74" s="3">
        <f>(A74-50)*9*Data!$B$15/50+Data!$B$15</f>
        <v>1878.0283284843651</v>
      </c>
      <c r="C74" s="2">
        <f>B74/Data!$B$16</f>
        <v>2.36</v>
      </c>
      <c r="D74" t="str">
        <f>IMDIV(IMPRODUCT(-Data!$B$8/Data!$B$6*Data!$B$10,IMDIV(COMPLEX(0,2*PI()*B74*Data!$B$13,"j"),COMPLEX(1,2*PI()*B74*Data!$B$13,"j")),"j"),COMPLEX(1,2*PI()*B74*Data!$B$14,"j"))</f>
        <v>-0,267996325105812-0,531548067500323j</v>
      </c>
      <c r="E74">
        <f>IMABS(D74)</f>
        <v>0.5952859634944772</v>
      </c>
      <c r="F74">
        <f t="shared" si="0"/>
        <v>-4.505487154903554</v>
      </c>
      <c r="G74">
        <f>IMARGUMENT(D74)/PI()*180</f>
        <v>-116.75636387118898</v>
      </c>
      <c r="H74">
        <f>E74*Data!$B$10</f>
        <v>0.5952859634944772</v>
      </c>
    </row>
    <row r="75" spans="1:8" ht="12.75">
      <c r="A75">
        <v>52</v>
      </c>
      <c r="B75" s="3">
        <f>(A75-50)*9*Data!$B$15/50+Data!$B$15</f>
        <v>2164.507226049777</v>
      </c>
      <c r="C75" s="2">
        <f>B75/Data!$B$16</f>
        <v>2.72</v>
      </c>
      <c r="D75" t="str">
        <f>IMDIV(IMPRODUCT(-Data!$B$8/Data!$B$6*Data!$B$10,IMDIV(COMPLEX(0,2*PI()*B75*Data!$B$13,"j"),COMPLEX(1,2*PI()*B75*Data!$B$13,"j")),"j"),COMPLEX(1,2*PI()*B75*Data!$B$14,"j"))</f>
        <v>-0,306777505493147-0,463712293424731j</v>
      </c>
      <c r="E75">
        <f>IMABS(D75)</f>
        <v>0.5560049720549464</v>
      </c>
      <c r="F75">
        <f t="shared" si="0"/>
        <v>-5.098426494748347</v>
      </c>
      <c r="G75">
        <f>IMARGUMENT(D75)/PI()*180</f>
        <v>-123.48737103841503</v>
      </c>
      <c r="H75">
        <f>E75*Data!$B$10</f>
        <v>0.5560049720549464</v>
      </c>
    </row>
    <row r="76" spans="1:8" ht="12.75">
      <c r="A76">
        <v>53</v>
      </c>
      <c r="B76" s="3">
        <f>(A76-50)*9*Data!$B$15/50+Data!$B$15</f>
        <v>2450.9861236151883</v>
      </c>
      <c r="C76" s="2">
        <f>B76/Data!$B$16</f>
        <v>3.08</v>
      </c>
      <c r="D76" t="str">
        <f>IMDIV(IMPRODUCT(-Data!$B$8/Data!$B$6*Data!$B$10,IMDIV(COMPLEX(0,2*PI()*B76*Data!$B$13,"j"),COMPLEX(1,2*PI()*B76*Data!$B$13,"j")),"j"),COMPLEX(1,2*PI()*B76*Data!$B$14,"j"))</f>
        <v>-0,326085347051371-0,402466954311106j</v>
      </c>
      <c r="E76">
        <f>IMABS(D76)</f>
        <v>0.5179877439419498</v>
      </c>
      <c r="F76">
        <f t="shared" si="0"/>
        <v>-5.713610318661015</v>
      </c>
      <c r="G76">
        <f>IMARGUMENT(D76)/PI()*180</f>
        <v>-129.0149602467223</v>
      </c>
      <c r="H76">
        <f>E76*Data!$B$10</f>
        <v>0.5179877439419498</v>
      </c>
    </row>
    <row r="77" spans="1:8" ht="12.75">
      <c r="A77">
        <v>54</v>
      </c>
      <c r="B77" s="3">
        <f>(A77-50)*9*Data!$B$15/50+Data!$B$15</f>
        <v>2737.4650211806</v>
      </c>
      <c r="C77" s="2">
        <f>B77/Data!$B$16</f>
        <v>3.4400000000000004</v>
      </c>
      <c r="D77" t="str">
        <f>IMDIV(IMPRODUCT(-Data!$B$8/Data!$B$6*Data!$B$10,IMDIV(COMPLEX(0,2*PI()*B77*Data!$B$13,"j"),COMPLEX(1,2*PI()*B77*Data!$B$13,"j")),"j"),COMPLEX(1,2*PI()*B77*Data!$B$14,"j"))</f>
        <v>-0,332945238635406-0,349413730751443j</v>
      </c>
      <c r="E77">
        <f>IMABS(D77)</f>
        <v>0.48264115776384975</v>
      </c>
      <c r="F77">
        <f t="shared" si="0"/>
        <v>-6.327512918019672</v>
      </c>
      <c r="G77">
        <f>IMARGUMENT(D77)/PI()*180</f>
        <v>-133.6174550425477</v>
      </c>
      <c r="H77">
        <f>E77*Data!$B$10</f>
        <v>0.48264115776384975</v>
      </c>
    </row>
    <row r="78" spans="1:8" ht="12.75">
      <c r="A78">
        <v>55</v>
      </c>
      <c r="B78" s="3">
        <f>(A78-50)*9*Data!$B$15/50+Data!$B$15</f>
        <v>3023.9439187460116</v>
      </c>
      <c r="C78" s="2">
        <f>B78/Data!$B$16</f>
        <v>3.8</v>
      </c>
      <c r="D78" t="str">
        <f>IMDIV(IMPRODUCT(-Data!$B$8/Data!$B$6*Data!$B$10,IMDIV(COMPLEX(0,2*PI()*B78*Data!$B$13,"j"),COMPLEX(1,2*PI()*B78*Data!$B$13,"j")),"j"),COMPLEX(1,2*PI()*B78*Data!$B$14,"j"))</f>
        <v>-0,332067031571377-0,304305800636149j</v>
      </c>
      <c r="E78">
        <f>IMABS(D78)</f>
        <v>0.4504115160133381</v>
      </c>
      <c r="F78">
        <f t="shared" si="0"/>
        <v>-6.927810281557419</v>
      </c>
      <c r="G78">
        <f>IMARGUMENT(D78)/PI()*180</f>
        <v>-137.4978965624693</v>
      </c>
      <c r="H78">
        <f>E78*Data!$B$10</f>
        <v>0.4504115160133381</v>
      </c>
    </row>
    <row r="79" spans="1:8" ht="12.75">
      <c r="A79">
        <v>56</v>
      </c>
      <c r="B79" s="3">
        <f>(A79-50)*9*Data!$B$15/50+Data!$B$15</f>
        <v>3310.422816311423</v>
      </c>
      <c r="C79" s="2">
        <f>B79/Data!$B$16</f>
        <v>4.16</v>
      </c>
      <c r="D79" t="str">
        <f>IMDIV(IMPRODUCT(-Data!$B$8/Data!$B$6*Data!$B$10,IMDIV(COMPLEX(0,2*PI()*B79*Data!$B$13,"j"),COMPLEX(1,2*PI()*B79*Data!$B$13,"j")),"j"),COMPLEX(1,2*PI()*B79*Data!$B$14,"j"))</f>
        <v>-0,326509594891854-0,266231950674938j</v>
      </c>
      <c r="E79">
        <f>IMABS(D79)</f>
        <v>0.421293208011505</v>
      </c>
      <c r="F79">
        <f t="shared" si="0"/>
        <v>-7.508310848172837</v>
      </c>
      <c r="G79">
        <f>IMARGUMENT(D79)/PI()*180</f>
        <v>-140.8066162093705</v>
      </c>
      <c r="H79">
        <f>E79*Data!$B$10</f>
        <v>0.421293208011505</v>
      </c>
    </row>
    <row r="80" spans="1:8" ht="12.75">
      <c r="A80">
        <v>57</v>
      </c>
      <c r="B80" s="3">
        <f>(A80-50)*9*Data!$B$15/50+Data!$B$15</f>
        <v>3596.901713876835</v>
      </c>
      <c r="C80" s="2">
        <f>B80/Data!$B$16</f>
        <v>4.5200000000000005</v>
      </c>
      <c r="D80" t="str">
        <f>IMDIV(IMPRODUCT(-Data!$B$8/Data!$B$6*Data!$B$10,IMDIV(COMPLEX(0,2*PI()*B80*Data!$B$13,"j"),COMPLEX(1,2*PI()*B80*Data!$B$13,"j")),"j"),COMPLEX(1,2*PI()*B80*Data!$B$14,"j"))</f>
        <v>-0,31823089219381-0,23413549885776j</v>
      </c>
      <c r="E80">
        <f>IMABS(D80)</f>
        <v>0.39508269080262226</v>
      </c>
      <c r="F80">
        <f t="shared" si="0"/>
        <v>-8.066239940594162</v>
      </c>
      <c r="G80">
        <f>IMARGUMENT(D80)/PI()*180</f>
        <v>-143.6565602744837</v>
      </c>
      <c r="H80">
        <f>E80*Data!$B$10</f>
        <v>0.39508269080262226</v>
      </c>
    </row>
    <row r="81" spans="1:8" ht="12.75">
      <c r="A81">
        <v>58</v>
      </c>
      <c r="B81" s="3">
        <f>(A81-50)*9*Data!$B$15/50+Data!$B$15</f>
        <v>3883.3806114422464</v>
      </c>
      <c r="C81" s="2">
        <f>B81/Data!$B$16</f>
        <v>4.88</v>
      </c>
      <c r="D81" t="str">
        <f>IMDIV(IMPRODUCT(-Data!$B$8/Data!$B$6*Data!$B$10,IMDIV(COMPLEX(0,2*PI()*B81*Data!$B$13,"j"),COMPLEX(1,2*PI()*B81*Data!$B$13,"j")),"j"),COMPLEX(1,2*PI()*B81*Data!$B$14,"j"))</f>
        <v>-0,308474746059152-0,20702243849503j</v>
      </c>
      <c r="E81">
        <f>IMABS(D81)</f>
        <v>0.37150364600725894</v>
      </c>
      <c r="F81">
        <f t="shared" si="0"/>
        <v>-8.600738392681125</v>
      </c>
      <c r="G81">
        <f>IMARGUMENT(D81)/PI()*180</f>
        <v>-146.13379317093913</v>
      </c>
      <c r="H81">
        <f>E81*Data!$B$10</f>
        <v>0.37150364600725894</v>
      </c>
    </row>
    <row r="82" spans="1:8" ht="12.75">
      <c r="A82">
        <v>59</v>
      </c>
      <c r="B82" s="3">
        <f>(A82-50)*9*Data!$B$15/50+Data!$B$15</f>
        <v>4169.859509007658</v>
      </c>
      <c r="C82" s="2">
        <f>B82/Data!$B$16</f>
        <v>5.239999999999999</v>
      </c>
      <c r="D82" t="str">
        <f>IMDIV(IMPRODUCT(-Data!$B$8/Data!$B$6*Data!$B$10,IMDIV(COMPLEX(0,2*PI()*B82*Data!$B$13,"j"),COMPLEX(1,2*PI()*B82*Data!$B$13,"j")),"j"),COMPLEX(1,2*PI()*B82*Data!$B$14,"j"))</f>
        <v>-0,298026501408477-0,184030568558751j</v>
      </c>
      <c r="E82">
        <f>IMABS(D82)</f>
        <v>0.35026710622870955</v>
      </c>
      <c r="F82">
        <f t="shared" si="0"/>
        <v>-9.112012911888963</v>
      </c>
      <c r="G82">
        <f>IMARGUMENT(D82)/PI()*180</f>
        <v>-148.3047806400523</v>
      </c>
      <c r="H82">
        <f>E82*Data!$B$10</f>
        <v>0.35026710622870955</v>
      </c>
    </row>
    <row r="83" spans="1:8" ht="12.75">
      <c r="A83">
        <v>60</v>
      </c>
      <c r="B83" s="3">
        <f>(A83-50)*9*Data!$B$15/50+Data!$B$15</f>
        <v>4456.33840657307</v>
      </c>
      <c r="C83" s="2">
        <f>B83/Data!$B$16</f>
        <v>5.6</v>
      </c>
      <c r="D83" t="str">
        <f>IMDIV(IMPRODUCT(-Data!$B$8/Data!$B$6*Data!$B$10,IMDIV(COMPLEX(0,2*PI()*B83*Data!$B$13,"j"),COMPLEX(1,2*PI()*B83*Data!$B$13,"j")),"j"),COMPLEX(1,2*PI()*B83*Data!$B$14,"j"))</f>
        <v>-0,287377858816818-0,164439646734419j</v>
      </c>
      <c r="E83">
        <f>IMABS(D83)</f>
        <v>0.33109882385215367</v>
      </c>
      <c r="F83">
        <f t="shared" si="0"/>
        <v>-9.600847239409058</v>
      </c>
      <c r="G83">
        <f>IMARGUMENT(D83)/PI()*180</f>
        <v>-150.22150428654888</v>
      </c>
      <c r="H83">
        <f>E83*Data!$B$10</f>
        <v>0.33109882385215367</v>
      </c>
    </row>
    <row r="84" spans="1:8" ht="12.75">
      <c r="A84">
        <v>61</v>
      </c>
      <c r="B84" s="3">
        <f>(A84-50)*9*Data!$B$15/50+Data!$B$15</f>
        <v>4742.817304138482</v>
      </c>
      <c r="C84" s="2">
        <f>B84/Data!$B$16</f>
        <v>5.96</v>
      </c>
      <c r="D84" t="str">
        <f>IMDIV(IMPRODUCT(-Data!$B$8/Data!$B$6*Data!$B$10,IMDIV(COMPLEX(0,2*PI()*B84*Data!$B$13,"j"),COMPLEX(1,2*PI()*B84*Data!$B$13,"j")),"j"),COMPLEX(1,2*PI()*B84*Data!$B$14,"j"))</f>
        <v>-0,276832249017624-0,147658841237743j</v>
      </c>
      <c r="E84">
        <f>IMABS(D84)</f>
        <v>0.31375026293507513</v>
      </c>
      <c r="F84">
        <f t="shared" si="0"/>
        <v>-10.068318031097512</v>
      </c>
      <c r="G84">
        <f>IMARGUMENT(D84)/PI()*180</f>
        <v>-151.92510010228222</v>
      </c>
      <c r="H84">
        <f>E84*Data!$B$10</f>
        <v>0.31375026293507513</v>
      </c>
    </row>
    <row r="85" spans="1:8" ht="12.75">
      <c r="A85">
        <v>62</v>
      </c>
      <c r="B85" s="3">
        <f>(A85-50)*9*Data!$B$15/50+Data!$B$15</f>
        <v>5029.296201703893</v>
      </c>
      <c r="C85" s="2">
        <f>B85/Data!$B$16</f>
        <v>6.319999999999999</v>
      </c>
      <c r="D85" t="str">
        <f>IMDIV(IMPRODUCT(-Data!$B$8/Data!$B$6*Data!$B$10,IMDIV(COMPLEX(0,2*PI()*B85*Data!$B$13,"j"),COMPLEX(1,2*PI()*B85*Data!$B$13,"j")),"j"),COMPLEX(1,2*PI()*B85*Data!$B$14,"j"))</f>
        <v>-0,266572166799433-0,133207395486771j</v>
      </c>
      <c r="E85">
        <f>IMABS(D85)</f>
        <v>0.29800156094308256</v>
      </c>
      <c r="F85">
        <f t="shared" si="0"/>
        <v>-10.515629221347924</v>
      </c>
      <c r="G85">
        <f>IMARGUMENT(D85)/PI()*180</f>
        <v>-153.44848067113327</v>
      </c>
      <c r="H85">
        <f>E85*Data!$B$10</f>
        <v>0.29800156094308256</v>
      </c>
    </row>
    <row r="86" spans="1:8" ht="12.75">
      <c r="A86">
        <v>63</v>
      </c>
      <c r="B86" s="3">
        <f>(A86-50)*9*Data!$B$15/50+Data!$B$15</f>
        <v>5315.7750992693045</v>
      </c>
      <c r="C86" s="2">
        <f>B86/Data!$B$16</f>
        <v>6.68</v>
      </c>
      <c r="D86" t="str">
        <f>IMDIV(IMPRODUCT(-Data!$B$8/Data!$B$6*Data!$B$10,IMDIV(COMPLEX(0,2*PI()*B86*Data!$B$13,"j"),COMPLEX(1,2*PI()*B86*Data!$B$13,"j")),"j"),COMPLEX(1,2*PI()*B86*Data!$B$14,"j"))</f>
        <v>-0,256702346721022-0,120695104646601j</v>
      </c>
      <c r="E86">
        <f>IMABS(D86)</f>
        <v>0.28366071828459744</v>
      </c>
      <c r="F86">
        <f t="shared" si="0"/>
        <v>-10.944016034412083</v>
      </c>
      <c r="G86">
        <f>IMARGUMENT(D86)/PI()*180</f>
        <v>-154.81824903062264</v>
      </c>
      <c r="H86">
        <f>E86*Data!$B$10</f>
        <v>0.28366071828459744</v>
      </c>
    </row>
    <row r="87" spans="1:8" ht="12.75">
      <c r="A87">
        <v>64</v>
      </c>
      <c r="B87" s="3">
        <f>(A87-50)*9*Data!$B$15/50+Data!$B$15</f>
        <v>5602.253996834716</v>
      </c>
      <c r="C87" s="2">
        <f>B87/Data!$B$16</f>
        <v>7.04</v>
      </c>
      <c r="D87" t="str">
        <f>IMDIV(IMPRODUCT(-Data!$B$8/Data!$B$6*Data!$B$10,IMDIV(COMPLEX(0,2*PI()*B87*Data!$B$13,"j"),COMPLEX(1,2*PI()*B87*Data!$B$13,"j")),"j"),COMPLEX(1,2*PI()*B87*Data!$B$14,"j"))</f>
        <v>-0,247277590648142-0,109805025787374j</v>
      </c>
      <c r="E87">
        <f>IMABS(D87)</f>
        <v>0.2705611770467373</v>
      </c>
      <c r="F87">
        <f t="shared" si="0"/>
        <v>-11.354690407833896</v>
      </c>
      <c r="G87">
        <f>IMARGUMENT(D87)/PI()*180</f>
        <v>-156.05611273757225</v>
      </c>
      <c r="H87">
        <f>E87*Data!$B$10</f>
        <v>0.2705611770467373</v>
      </c>
    </row>
    <row r="88" spans="1:8" ht="12.75">
      <c r="A88">
        <v>65</v>
      </c>
      <c r="B88" s="3">
        <f>(A88-50)*9*Data!$B$15/50+Data!$B$15</f>
        <v>5888.732894400128</v>
      </c>
      <c r="C88" s="2">
        <f>B88/Data!$B$16</f>
        <v>7.4</v>
      </c>
      <c r="D88" t="str">
        <f>IMDIV(IMPRODUCT(-Data!$B$8/Data!$B$6*Data!$B$10,IMDIV(COMPLEX(0,2*PI()*B88*Data!$B$13,"j"),COMPLEX(1,2*PI()*B88*Data!$B$13,"j")),"j"),COMPLEX(1,2*PI()*B88*Data!$B$14,"j"))</f>
        <v>-0,238320801099333-0,100279033063025j</v>
      </c>
      <c r="E88">
        <f>IMABS(D88)</f>
        <v>0.2585588689422258</v>
      </c>
      <c r="F88">
        <f aca="true" t="shared" si="1" ref="F88:F151">20*LOG10(ABS(E88))</f>
        <v>-11.748811214182593</v>
      </c>
      <c r="G88">
        <f>IMARGUMENT(D88)/PI()*180</f>
        <v>-157.17994096967283</v>
      </c>
      <c r="H88">
        <f>E88*Data!$B$10</f>
        <v>0.2585588689422258</v>
      </c>
    </row>
    <row r="89" spans="1:8" ht="12.75">
      <c r="A89">
        <v>66</v>
      </c>
      <c r="B89" s="3">
        <f>(A89-50)*9*Data!$B$15/50+Data!$B$15</f>
        <v>6175.211791965539</v>
      </c>
      <c r="C89" s="2">
        <f>B89/Data!$B$16</f>
        <v>7.76</v>
      </c>
      <c r="D89" t="str">
        <f>IMDIV(IMPRODUCT(-Data!$B$8/Data!$B$6*Data!$B$10,IMDIV(COMPLEX(0,2*PI()*B89*Data!$B$13,"j"),COMPLEX(1,2*PI()*B89*Data!$B$13,"j")),"j"),COMPLEX(1,2*PI()*B89*Data!$B$14,"j"))</f>
        <v>-0,229834724608503-9,19060969343628E-002j</v>
      </c>
      <c r="E89">
        <f>IMABS(D89)</f>
        <v>0.2475292534016432</v>
      </c>
      <c r="F89">
        <f t="shared" si="1"/>
        <v>-12.127469361666305</v>
      </c>
      <c r="G89">
        <f>IMARGUMENT(D89)/PI()*180</f>
        <v>-158.20456363190016</v>
      </c>
      <c r="H89">
        <f>E89*Data!$B$10</f>
        <v>0.2475292534016432</v>
      </c>
    </row>
    <row r="90" spans="1:8" ht="12.75">
      <c r="A90">
        <v>67</v>
      </c>
      <c r="B90" s="3">
        <f>(A90-50)*9*Data!$B$15/50+Data!$B$15</f>
        <v>6461.690689530951</v>
      </c>
      <c r="C90" s="2">
        <f>B90/Data!$B$16</f>
        <v>8.120000000000001</v>
      </c>
      <c r="D90" t="str">
        <f>IMDIV(IMPRODUCT(-Data!$B$8/Data!$B$6*Data!$B$10,IMDIV(COMPLEX(0,2*PI()*B90*Data!$B$13,"j"),COMPLEX(1,2*PI()*B90*Data!$B$13,"j")),"j"),COMPLEX(1,2*PI()*B90*Data!$B$14,"j"))</f>
        <v>-0,221809626641766-8,45129148782721E-002j</v>
      </c>
      <c r="E90">
        <f>IMABS(D90)</f>
        <v>0.23736457876478056</v>
      </c>
      <c r="F90">
        <f t="shared" si="1"/>
        <v>-12.491681781321882</v>
      </c>
      <c r="G90">
        <f>IMARGUMENT(D90)/PI()*180</f>
        <v>-159.142381846917</v>
      </c>
      <c r="H90">
        <f>E90*Data!$B$10</f>
        <v>0.23736457876478056</v>
      </c>
    </row>
    <row r="91" spans="1:8" ht="12.75">
      <c r="A91">
        <v>68</v>
      </c>
      <c r="B91" s="3">
        <f>(A91-50)*9*Data!$B$15/50+Data!$B$15</f>
        <v>6748.169587096363</v>
      </c>
      <c r="C91" s="2">
        <f>B91/Data!$B$16</f>
        <v>8.48</v>
      </c>
      <c r="D91" t="str">
        <f>IMDIV(IMPRODUCT(-Data!$B$8/Data!$B$6*Data!$B$10,IMDIV(COMPLEX(0,2*PI()*B91*Data!$B$13,"j"),COMPLEX(1,2*PI()*B91*Data!$B$13,"j")),"j"),COMPLEX(1,2*PI()*B91*Data!$B$14,"j"))</f>
        <v>-0,214228316123356-7,79564751764853E-002j</v>
      </c>
      <c r="E91">
        <f>IMABS(D91)</f>
        <v>0.22797145314927159</v>
      </c>
      <c r="F91">
        <f t="shared" si="1"/>
        <v>-12.842390649108852</v>
      </c>
      <c r="G91">
        <f>IMARGUMENT(D91)/PI()*180</f>
        <v>-160.00383902627112</v>
      </c>
      <c r="H91">
        <f>E91*Data!$B$10</f>
        <v>0.22797145314927159</v>
      </c>
    </row>
    <row r="92" spans="1:8" ht="12.75">
      <c r="A92">
        <v>69</v>
      </c>
      <c r="B92" s="3">
        <f>(A92-50)*9*Data!$B$15/50+Data!$B$15</f>
        <v>7034.648484661774</v>
      </c>
      <c r="C92" s="2">
        <f>B92/Data!$B$16</f>
        <v>8.84</v>
      </c>
      <c r="D92" t="str">
        <f>IMDIV(IMPRODUCT(-Data!$B$8/Data!$B$6*Data!$B$10,IMDIV(COMPLEX(0,2*PI()*B92*Data!$B$13,"j"),COMPLEX(1,2*PI()*B92*Data!$B$13,"j")),"j"),COMPLEX(1,2*PI()*B92*Data!$B$14,"j"))</f>
        <v>-0,207069431841173-7,21181700902997E-002j</v>
      </c>
      <c r="E92">
        <f>IMABS(D92)</f>
        <v>0.2192687393592611</v>
      </c>
      <c r="F92">
        <f t="shared" si="1"/>
        <v>-13.18046560552846</v>
      </c>
      <c r="G92">
        <f>IMARGUMENT(D92)/PI()*180</f>
        <v>-160.79778779940895</v>
      </c>
      <c r="H92">
        <f>E92*Data!$B$10</f>
        <v>0.2192687393592611</v>
      </c>
    </row>
    <row r="93" spans="1:8" ht="12.75">
      <c r="A93">
        <v>70</v>
      </c>
      <c r="B93" s="3">
        <f>(A93-50)*9*Data!$B$15/50+Data!$B$15</f>
        <v>7321.127382227186</v>
      </c>
      <c r="C93" s="2">
        <f>B93/Data!$B$16</f>
        <v>9.2</v>
      </c>
      <c r="D93" t="str">
        <f>IMDIV(IMPRODUCT(-Data!$B$8/Data!$B$6*Data!$B$10,IMDIV(COMPLEX(0,2*PI()*B93*Data!$B$13,"j"),COMPLEX(1,2*PI()*B93*Data!$B$13,"j")),"j"),COMPLEX(1,2*PI()*B93*Data!$B$14,"j"))</f>
        <v>-0,200309582384155-6,68991344845436E-002j</v>
      </c>
      <c r="E93">
        <f>IMABS(D93)</f>
        <v>0.21118575470352074</v>
      </c>
      <c r="F93">
        <f t="shared" si="1"/>
        <v>-13.506707599876835</v>
      </c>
      <c r="G93">
        <f>IMARGUMENT(D93)/PI()*180</f>
        <v>-161.53177837041574</v>
      </c>
      <c r="H93">
        <f>E93*Data!$B$10</f>
        <v>0.21118575470352074</v>
      </c>
    </row>
    <row r="94" spans="1:8" ht="12.75">
      <c r="A94">
        <v>71</v>
      </c>
      <c r="B94" s="3">
        <f>(A94-50)*9*Data!$B$15/50+Data!$B$15</f>
        <v>7607.606279792597</v>
      </c>
      <c r="C94" s="2">
        <f>B94/Data!$B$16</f>
        <v>9.559999999999999</v>
      </c>
      <c r="D94" t="str">
        <f>IMDIV(IMPRODUCT(-Data!$B$8/Data!$B$6*Data!$B$10,IMDIV(COMPLEX(0,2*PI()*B94*Data!$B$13,"j"),COMPLEX(1,2*PI()*B94*Data!$B$13,"j")),"j"),COMPLEX(1,2*PI()*B94*Data!$B$14,"j"))</f>
        <v>-0,193924726381512-6,22165474107964E-002j</v>
      </c>
      <c r="E94">
        <f>IMABS(D94)</f>
        <v>0.20366074308482765</v>
      </c>
      <c r="F94">
        <f t="shared" si="1"/>
        <v>-13.821853519622476</v>
      </c>
      <c r="G94">
        <f>IMARGUMENT(D94)/PI()*180</f>
        <v>-162.21228702936426</v>
      </c>
      <c r="H94">
        <f>E94*Data!$B$10</f>
        <v>0.20366074308482765</v>
      </c>
    </row>
    <row r="95" spans="1:8" ht="12.75">
      <c r="A95">
        <v>72</v>
      </c>
      <c r="B95" s="3">
        <f>(A95-50)*9*Data!$B$15/50+Data!$B$15</f>
        <v>7894.08517735801</v>
      </c>
      <c r="C95" s="2">
        <f>B95/Data!$B$16</f>
        <v>9.92</v>
      </c>
      <c r="D95" t="str">
        <f>IMDIV(IMPRODUCT(-Data!$B$8/Data!$B$6*Data!$B$10,IMDIV(COMPLEX(0,2*PI()*B95*Data!$B$13,"j"),COMPLEX(1,2*PI()*B95*Data!$B$13,"j")),"j"),COMPLEX(1,2*PI()*B95*Data!$B$14,"j"))</f>
        <v>-0,187891047776695-5,80006885625275E-002j</v>
      </c>
      <c r="E95">
        <f>IMABS(D95)</f>
        <v>0.19663958326937023</v>
      </c>
      <c r="F95">
        <f t="shared" si="1"/>
        <v>-14.126581096801399</v>
      </c>
      <c r="G95">
        <f>IMARGUMENT(D95)/PI()*180</f>
        <v>-162.84489867011868</v>
      </c>
      <c r="H95">
        <f>E95*Data!$B$10</f>
        <v>0.19663958326937023</v>
      </c>
    </row>
    <row r="96" spans="1:8" ht="12.75">
      <c r="A96">
        <v>73</v>
      </c>
      <c r="B96" s="3">
        <f>(A96-50)*9*Data!$B$15/50+Data!$B$15</f>
        <v>8180.564074923421</v>
      </c>
      <c r="C96" s="2">
        <f>B96/Data!$B$16</f>
        <v>10.28</v>
      </c>
      <c r="D96" t="str">
        <f>IMDIV(IMPRODUCT(-Data!$B$8/Data!$B$6*Data!$B$10,IMDIV(COMPLEX(0,2*PI()*B96*Data!$B$13,"j"),COMPLEX(1,2*PI()*B96*Data!$B$13,"j")),"j"),COMPLEX(1,2*PI()*B96*Data!$B$14,"j"))</f>
        <v>-0,182185495051933-5,41925865696386E-002j</v>
      </c>
      <c r="E96">
        <f>IMABS(D96)</f>
        <v>0.19007469859617213</v>
      </c>
      <c r="F96">
        <f t="shared" si="1"/>
        <v>-14.421513790137139</v>
      </c>
      <c r="G96">
        <f>IMARGUMENT(D96)/PI()*180</f>
        <v>-163.43445365792005</v>
      </c>
      <c r="H96">
        <f>E96*Data!$B$10</f>
        <v>0.19007469859617213</v>
      </c>
    </row>
    <row r="97" spans="1:8" ht="12.75">
      <c r="A97">
        <v>74</v>
      </c>
      <c r="B97" s="3">
        <f>(A97-50)*9*Data!$B$15/50+Data!$B$15</f>
        <v>8467.04297248883</v>
      </c>
      <c r="C97" s="2">
        <f>B97/Data!$B$16</f>
        <v>10.639999999999999</v>
      </c>
      <c r="D97" t="str">
        <f>IMDIV(IMPRODUCT(-Data!$B$8/Data!$B$6*Data!$B$10,IMDIV(COMPLEX(0,2*PI()*B97*Data!$B$13,"j"),COMPLEX(1,2*PI()*B97*Data!$B$13,"j")),"j"),COMPLEX(1,2*PI()*B97*Data!$B$14,"j"))</f>
        <v>-0,176786097081335-5,07421321435939E-002j</v>
      </c>
      <c r="E97">
        <f>IMABS(D97)</f>
        <v>0.1839241367948458</v>
      </c>
      <c r="F97">
        <f t="shared" si="1"/>
        <v>-14.707225470816233</v>
      </c>
      <c r="G97">
        <f>IMARGUMENT(D97)/PI()*180</f>
        <v>-163.9851668402089</v>
      </c>
      <c r="H97">
        <f>E97*Data!$B$10</f>
        <v>0.1839241367948458</v>
      </c>
    </row>
    <row r="98" spans="1:8" ht="12.75">
      <c r="A98">
        <v>75</v>
      </c>
      <c r="B98" s="3">
        <f>(A98-50)*9*Data!$B$15/50+Data!$B$15</f>
        <v>8753.521870054245</v>
      </c>
      <c r="C98" s="2">
        <f>B98/Data!$B$16</f>
        <v>11</v>
      </c>
      <c r="D98" t="str">
        <f>IMDIV(IMPRODUCT(-Data!$B$8/Data!$B$6*Data!$B$10,IMDIV(COMPLEX(0,2*PI()*B98*Data!$B$13,"j"),COMPLEX(1,2*PI()*B98*Data!$B$13,"j")),"j"),COMPLEX(1,2*PI()*B98*Data!$B$14,"j"))</f>
        <v>-0,171672131147541-4,76065573770492E-002j</v>
      </c>
      <c r="E98">
        <f>IMABS(D98)</f>
        <v>0.17815079263936154</v>
      </c>
      <c r="F98">
        <f t="shared" si="1"/>
        <v>-14.984244820383921</v>
      </c>
      <c r="G98">
        <f>IMARGUMENT(D98)/PI()*180</f>
        <v>-164.50072462349917</v>
      </c>
      <c r="H98">
        <f>E98*Data!$B$10</f>
        <v>0.17815079263936154</v>
      </c>
    </row>
    <row r="99" spans="1:8" ht="12.75">
      <c r="A99">
        <v>76</v>
      </c>
      <c r="B99" s="3">
        <f>(A99-50)*9*Data!$B$15/50+Data!$B$15</f>
        <v>9040.000767619655</v>
      </c>
      <c r="C99" s="2">
        <f>B99/Data!$B$16</f>
        <v>11.36</v>
      </c>
      <c r="D99" t="str">
        <f>IMDIV(IMPRODUCT(-Data!$B$8/Data!$B$6*Data!$B$10,IMDIV(COMPLEX(0,2*PI()*B99*Data!$B$13,"j"),COMPLEX(1,2*PI()*B99*Data!$B$13,"j")),"j"),COMPLEX(1,2*PI()*B99*Data!$B$14,"j"))</f>
        <v>-0,166824193946824-4,4749204481618E-002j</v>
      </c>
      <c r="E99">
        <f>IMABS(D99)</f>
        <v>0.17272175018724542</v>
      </c>
      <c r="F99">
        <f t="shared" si="1"/>
        <v>-15.253059399023993</v>
      </c>
      <c r="G99">
        <f>IMARGUMENT(D99)/PI()*180</f>
        <v>-164.98436465439585</v>
      </c>
      <c r="H99">
        <f>E99*Data!$B$10</f>
        <v>0.17272175018724542</v>
      </c>
    </row>
    <row r="100" spans="1:8" ht="12.75">
      <c r="A100">
        <v>77</v>
      </c>
      <c r="B100" s="3">
        <f>(A100-50)*9*Data!$B$15/50+Data!$B$15</f>
        <v>9326.479665185067</v>
      </c>
      <c r="C100" s="2">
        <f>B100/Data!$B$16</f>
        <v>11.719999999999999</v>
      </c>
      <c r="D100" t="str">
        <f>IMDIV(IMPRODUCT(-Data!$B$8/Data!$B$6*Data!$B$10,IMDIV(COMPLEX(0,2*PI()*B100*Data!$B$13,"j"),COMPLEX(1,2*PI()*B100*Data!$B$13,"j")),"j"),COMPLEX(1,2*PI()*B100*Data!$B$14,"j"))</f>
        <v>-0,162224209860126-4,21385242340484E-002j</v>
      </c>
      <c r="E100">
        <f>IMABS(D100)</f>
        <v>0.16760772502890697</v>
      </c>
      <c r="F100">
        <f t="shared" si="1"/>
        <v>-15.51411937281279</v>
      </c>
      <c r="G100">
        <f>IMARGUMENT(D100)/PI()*180</f>
        <v>-165.43894160897818</v>
      </c>
      <c r="H100">
        <f>E100*Data!$B$10</f>
        <v>0.16760772502890697</v>
      </c>
    </row>
    <row r="101" spans="1:8" ht="12.75">
      <c r="A101">
        <v>78</v>
      </c>
      <c r="B101" s="3">
        <f>(A101-50)*9*Data!$B$15/50+Data!$B$15</f>
        <v>9612.958562750478</v>
      </c>
      <c r="C101" s="2">
        <f>B101/Data!$B$16</f>
        <v>12.08</v>
      </c>
      <c r="D101" t="str">
        <f>IMDIV(IMPRODUCT(-Data!$B$8/Data!$B$6*Data!$B$10,IMDIV(COMPLEX(0,2*PI()*B101*Data!$B$13,"j"),COMPLEX(1,2*PI()*B101*Data!$B$13,"j")),"j"),COMPLEX(1,2*PI()*B101*Data!$B$14,"j"))</f>
        <v>-0,157855399621543-3,97472575030343E-002j</v>
      </c>
      <c r="E101">
        <f>IMABS(D101)</f>
        <v>0.16278259018915248</v>
      </c>
      <c r="F101">
        <f t="shared" si="1"/>
        <v>-15.767840906515744</v>
      </c>
      <c r="G101">
        <f>IMARGUMENT(D101)/PI()*180</f>
        <v>-165.8669818164965</v>
      </c>
      <c r="H101">
        <f>E101*Data!$B$10</f>
        <v>0.16278259018915248</v>
      </c>
    </row>
    <row r="102" spans="1:8" ht="12.75">
      <c r="A102">
        <v>79</v>
      </c>
      <c r="B102" s="3">
        <f>(A102-50)*9*Data!$B$15/50+Data!$B$15</f>
        <v>9899.43746031589</v>
      </c>
      <c r="C102" s="2">
        <f>B102/Data!$B$16</f>
        <v>12.44</v>
      </c>
      <c r="D102" t="str">
        <f>IMDIV(IMPRODUCT(-Data!$B$8/Data!$B$6*Data!$B$10,IMDIV(COMPLEX(0,2*PI()*B102*Data!$B$13,"j"),COMPLEX(1,2*PI()*B102*Data!$B$13,"j")),"j"),COMPLEX(1,2*PI()*B102*Data!$B$14,"j"))</f>
        <v>-0,153702224970823-3,75517633359287E-002j</v>
      </c>
      <c r="E102">
        <f>IMABS(D102)</f>
        <v>0.15822297206985808</v>
      </c>
      <c r="F102">
        <f t="shared" si="1"/>
        <v>-16.01460923865079</v>
      </c>
      <c r="G102">
        <f>IMARGUMENT(D102)/PI()*180</f>
        <v>-166.27072885286577</v>
      </c>
      <c r="H102">
        <f>E102*Data!$B$10</f>
        <v>0.15822297206985808</v>
      </c>
    </row>
    <row r="103" spans="1:8" ht="12.75">
      <c r="A103">
        <v>80</v>
      </c>
      <c r="B103" s="3">
        <f>(A103-50)*9*Data!$B$15/50+Data!$B$15</f>
        <v>10185.916357881302</v>
      </c>
      <c r="C103" s="2">
        <f>B103/Data!$B$16</f>
        <v>12.8</v>
      </c>
      <c r="D103" t="str">
        <f>IMDIV(IMPRODUCT(-Data!$B$8/Data!$B$6*Data!$B$10,IMDIV(COMPLEX(0,2*PI()*B103*Data!$B$13,"j"),COMPLEX(1,2*PI()*B103*Data!$B$13,"j")),"j"),COMPLEX(1,2*PI()*B103*Data!$B$14,"j"))</f>
        <v>-0,149750319748486-3,55314648933628E-002j</v>
      </c>
      <c r="E103">
        <f>IMABS(D103)</f>
        <v>0.15390790513239425</v>
      </c>
      <c r="F103">
        <f t="shared" si="1"/>
        <v>-16.254781460783306</v>
      </c>
      <c r="G103">
        <f>IMARGUMENT(D103)/PI()*180</f>
        <v>-166.65218178809056</v>
      </c>
      <c r="H103">
        <f>E103*Data!$B$10</f>
        <v>0.15390790513239425</v>
      </c>
    </row>
    <row r="104" spans="1:8" ht="12.75">
      <c r="A104">
        <v>81</v>
      </c>
      <c r="B104" s="3">
        <f>(A104-50)*9*Data!$B$15/50+Data!$B$15</f>
        <v>10472.395255446714</v>
      </c>
      <c r="C104" s="2">
        <f>B104/Data!$B$16</f>
        <v>13.16</v>
      </c>
      <c r="D104" t="str">
        <f>IMDIV(IMPRODUCT(-Data!$B$8/Data!$B$6*Data!$B$10,IMDIV(COMPLEX(0,2*PI()*B104*Data!$B$13,"j"),COMPLEX(1,2*PI()*B104*Data!$B$13,"j")),"j"),COMPLEX(1,2*PI()*B104*Data!$B$14,"j"))</f>
        <v>-0,145986414396899-3,36683905678373E-002j</v>
      </c>
      <c r="E104">
        <f>IMABS(D104)</f>
        <v>0.14981853594229105</v>
      </c>
      <c r="F104">
        <f t="shared" si="1"/>
        <v>-16.488689025194834</v>
      </c>
      <c r="G104">
        <f>IMARGUMENT(D104)/PI()*180</f>
        <v>-167.01312742428993</v>
      </c>
      <c r="H104">
        <f>E104*Data!$B$10</f>
        <v>0.14981853594229105</v>
      </c>
    </row>
    <row r="105" spans="1:8" ht="12.75">
      <c r="A105">
        <v>82</v>
      </c>
      <c r="B105" s="3">
        <f>(A105-50)*9*Data!$B$15/50+Data!$B$15</f>
        <v>10758.874153012126</v>
      </c>
      <c r="C105" s="2">
        <f>B105/Data!$B$16</f>
        <v>13.520000000000001</v>
      </c>
      <c r="D105" t="str">
        <f>IMDIV(IMPRODUCT(-Data!$B$8/Data!$B$6*Data!$B$10,IMDIV(COMPLEX(0,2*PI()*B105*Data!$B$13,"j"),COMPLEX(1,2*PI()*B105*Data!$B$13,"j")),"j"),COMPLEX(1,2*PI()*B105*Data!$B$14,"j"))</f>
        <v>-0,142398258444279-3,19467923213841E-002j</v>
      </c>
      <c r="E105">
        <f>IMABS(D105)</f>
        <v>0.14593786879213128</v>
      </c>
      <c r="F105">
        <f t="shared" si="1"/>
        <v>-16.71664000538026</v>
      </c>
      <c r="G105">
        <f>IMARGUMENT(D105)/PI()*180</f>
        <v>-167.355167591664</v>
      </c>
      <c r="H105">
        <f>E105*Data!$B$10</f>
        <v>0.14593786879213128</v>
      </c>
    </row>
    <row r="106" spans="1:8" ht="12.75">
      <c r="A106">
        <v>83</v>
      </c>
      <c r="B106" s="3">
        <f>(A106-50)*9*Data!$B$15/50+Data!$B$15</f>
        <v>11045.353050577538</v>
      </c>
      <c r="C106" s="2">
        <f>B106/Data!$B$16</f>
        <v>13.88</v>
      </c>
      <c r="D106" t="str">
        <f>IMDIV(IMPRODUCT(-Data!$B$8/Data!$B$6*Data!$B$10,IMDIV(COMPLEX(0,2*PI()*B106*Data!$B$13,"j"),COMPLEX(1,2*PI()*B106*Data!$B$13,"j")),"j"),COMPLEX(1,2*PI()*B106*Data!$B$14,"j"))</f>
        <v>-0,13897454391908-3,03528269412638E-002j</v>
      </c>
      <c r="E106">
        <f>IMABS(D106)</f>
        <v>0.14225054643424964</v>
      </c>
      <c r="F106">
        <f t="shared" si="1"/>
        <v>-16.938921133044673</v>
      </c>
      <c r="G106">
        <f>IMARGUMENT(D106)/PI()*180</f>
        <v>-167.67974235962063</v>
      </c>
      <c r="H106">
        <f>E106*Data!$B$10</f>
        <v>0.14225054643424964</v>
      </c>
    </row>
    <row r="107" spans="1:8" ht="12.75">
      <c r="A107">
        <v>84</v>
      </c>
      <c r="B107" s="3">
        <f>(A107-50)*9*Data!$B$15/50+Data!$B$15</f>
        <v>11331.83194814295</v>
      </c>
      <c r="C107" s="2">
        <f>B107/Data!$B$16</f>
        <v>14.240000000000002</v>
      </c>
      <c r="D107" t="str">
        <f>IMDIV(IMPRODUCT(-Data!$B$8/Data!$B$6*Data!$B$10,IMDIV(COMPLEX(0,2*PI()*B107*Data!$B$13,"j"),COMPLEX(1,2*PI()*B107*Data!$B$13,"j")),"j"),COMPLEX(1,2*PI()*B107*Data!$B$14,"j"))</f>
        <v>-0,135704831531521-2,8874288780355E-002j</v>
      </c>
      <c r="E107">
        <f>IMABS(D107)</f>
        <v>0.1387426605394672</v>
      </c>
      <c r="F107">
        <f t="shared" si="1"/>
        <v>-17.155799633873908</v>
      </c>
      <c r="G107">
        <f>IMARGUMENT(D107)/PI()*180</f>
        <v>-167.9881498553347</v>
      </c>
      <c r="H107">
        <f>E107*Data!$B$10</f>
        <v>0.1387426605394672</v>
      </c>
    </row>
    <row r="108" spans="1:8" ht="12.75">
      <c r="A108">
        <v>85</v>
      </c>
      <c r="B108" s="3">
        <f>(A108-50)*9*Data!$B$15/50+Data!$B$15</f>
        <v>11618.310845708362</v>
      </c>
      <c r="C108" s="2">
        <f>B108/Data!$B$16</f>
        <v>14.600000000000001</v>
      </c>
      <c r="D108" t="str">
        <f>IMDIV(IMPRODUCT(-Data!$B$8/Data!$B$6*Data!$B$10,IMDIV(COMPLEX(0,2*PI()*B108*Data!$B$13,"j"),COMPLEX(1,2*PI()*B108*Data!$B$13,"j")),"j"),COMPLEX(1,2*PI()*B108*Data!$B$14,"j"))</f>
        <v>-0,132579480704937-2,75003848024069E-002j</v>
      </c>
      <c r="E108">
        <f>IMABS(D108)</f>
        <v>0.13540158739199187</v>
      </c>
      <c r="F108">
        <f t="shared" si="1"/>
        <v>-17.367524882656845</v>
      </c>
      <c r="G108">
        <f>IMARGUMENT(D108)/PI()*180</f>
        <v>-168.28156325175095</v>
      </c>
      <c r="H108">
        <f>E108*Data!$B$10</f>
        <v>0.13540158739199187</v>
      </c>
    </row>
    <row r="109" spans="1:8" ht="12.75">
      <c r="A109">
        <v>86</v>
      </c>
      <c r="B109" s="3">
        <f>(A109-50)*9*Data!$B$15/50+Data!$B$15</f>
        <v>11904.789743273774</v>
      </c>
      <c r="C109" s="2">
        <f>B109/Data!$B$16</f>
        <v>14.960000000000003</v>
      </c>
      <c r="D109" t="str">
        <f>IMDIV(IMPRODUCT(-Data!$B$8/Data!$B$6*Data!$B$10,IMDIV(COMPLEX(0,2*PI()*B109*Data!$B$13,"j"),COMPLEX(1,2*PI()*B109*Data!$B$13,"j")),"j"),COMPLEX(1,2*PI()*B109*Data!$B$14,"j"))</f>
        <v>-0,129589584031286-2,62215445304457E-002j</v>
      </c>
      <c r="E109">
        <f>IMABS(D109)</f>
        <v>0.1322158450676918</v>
      </c>
      <c r="F109">
        <f t="shared" si="1"/>
        <v>-17.574329896537964</v>
      </c>
      <c r="G109">
        <f>IMARGUMENT(D109)/PI()*180</f>
        <v>-168.56104538358784</v>
      </c>
      <c r="H109">
        <f>E109*Data!$B$10</f>
        <v>0.1322158450676918</v>
      </c>
    </row>
    <row r="110" spans="1:8" ht="12.75">
      <c r="A110">
        <v>87</v>
      </c>
      <c r="B110" s="3">
        <f>(A110-50)*9*Data!$B$15/50+Data!$B$15</f>
        <v>12191.268640839186</v>
      </c>
      <c r="C110" s="2">
        <f>B110/Data!$B$16</f>
        <v>15.320000000000002</v>
      </c>
      <c r="D110" t="str">
        <f>IMDIV(IMPRODUCT(-Data!$B$8/Data!$B$6*Data!$B$10,IMDIV(COMPLEX(0,2*PI()*B110*Data!$B$13,"j"),COMPLEX(1,2*PI()*B110*Data!$B$13,"j")),"j"),COMPLEX(1,2*PI()*B110*Data!$B$14,"j"))</f>
        <v>-0,126726906386462-2,50292589054595E-002j</v>
      </c>
      <c r="E110">
        <f>IMABS(D110)</f>
        <v>0.12917496895157213</v>
      </c>
      <c r="F110">
        <f t="shared" si="1"/>
        <v>-17.776432683381646</v>
      </c>
      <c r="G110">
        <f>IMARGUMENT(D110)/PI()*180</f>
        <v>-168.82756136729745</v>
      </c>
      <c r="H110">
        <f>E110*Data!$B$10</f>
        <v>0.12917496895157213</v>
      </c>
    </row>
    <row r="111" spans="1:8" ht="12.75">
      <c r="A111">
        <v>88</v>
      </c>
      <c r="B111" s="3">
        <f>(A111-50)*9*Data!$B$15/50+Data!$B$15</f>
        <v>12477.747538404594</v>
      </c>
      <c r="C111" s="2">
        <f>B111/Data!$B$16</f>
        <v>15.679999999999998</v>
      </c>
      <c r="D111" t="str">
        <f>IMDIV(IMPRODUCT(-Data!$B$8/Data!$B$6*Data!$B$10,IMDIV(COMPLEX(0,2*PI()*B111*Data!$B$13,"j"),COMPLEX(1,2*PI()*B111*Data!$B$13,"j")),"j"),COMPLEX(1,2*PI()*B111*Data!$B$14,"j"))</f>
        <v>-0,123983828719212-2,39159431833351E-002j</v>
      </c>
      <c r="E111">
        <f>IMABS(D111)</f>
        <v>0.12626940295346062</v>
      </c>
      <c r="F111">
        <f t="shared" si="1"/>
        <v>-17.974037460517295</v>
      </c>
      <c r="G111">
        <f>IMARGUMENT(D111)/PI()*180</f>
        <v>-169.0819895346242</v>
      </c>
      <c r="H111">
        <f>E111*Data!$B$10</f>
        <v>0.12626940295346062</v>
      </c>
    </row>
    <row r="112" spans="1:8" ht="12.75">
      <c r="A112">
        <v>89</v>
      </c>
      <c r="B112" s="3">
        <f>(A112-50)*9*Data!$B$15/50+Data!$B$15</f>
        <v>12764.226435970006</v>
      </c>
      <c r="C112" s="2">
        <f>B112/Data!$B$16</f>
        <v>16.04</v>
      </c>
      <c r="D112" t="str">
        <f>IMDIV(IMPRODUCT(-Data!$B$8/Data!$B$6*Data!$B$10,IMDIV(COMPLEX(0,2*PI()*B112*Data!$B$13,"j"),COMPLEX(1,2*PI()*B112*Data!$B$13,"j")),"j"),COMPLEX(1,2*PI()*B112*Data!$B$14,"j"))</f>
        <v>-0,121353296386145-2,2874819893409E-002j</v>
      </c>
      <c r="E112">
        <f>IMABS(D112)</f>
        <v>0.1234904041978139</v>
      </c>
      <c r="F112">
        <f t="shared" si="1"/>
        <v>-18.16733575753544</v>
      </c>
      <c r="G112">
        <f>IMARGUMENT(D112)/PI()*180</f>
        <v>-169.32513093592155</v>
      </c>
      <c r="H112">
        <f>E112*Data!$B$10</f>
        <v>0.1234904041978139</v>
      </c>
    </row>
    <row r="113" spans="1:8" ht="12.75">
      <c r="A113">
        <v>90</v>
      </c>
      <c r="B113" s="3">
        <f>(A113-50)*9*Data!$B$15/50+Data!$B$15</f>
        <v>13050.705333535418</v>
      </c>
      <c r="C113" s="2">
        <f>B113/Data!$B$16</f>
        <v>16.4</v>
      </c>
      <c r="D113" t="str">
        <f>IMDIV(IMPRODUCT(-Data!$B$8/Data!$B$6*Data!$B$10,IMDIV(COMPLEX(0,2*PI()*B113*Data!$B$13,"j"),COMPLEX(1,2*PI()*B113*Data!$B$13,"j")),"j"),COMPLEX(1,2*PI()*B113*Data!$B$14,"j"))</f>
        <v>-0,118828771819263-2,18998186001939E-002j</v>
      </c>
      <c r="E113">
        <f>IMABS(D113)</f>
        <v>0.12082995930975013</v>
      </c>
      <c r="F113">
        <f t="shared" si="1"/>
        <v>-18.356507415334224</v>
      </c>
      <c r="G113">
        <f>IMARGUMENT(D113)/PI()*180</f>
        <v>-169.55771762602967</v>
      </c>
      <c r="H113">
        <f>E113*Data!$B$10</f>
        <v>0.12082995930975013</v>
      </c>
    </row>
    <row r="114" spans="1:8" ht="12.75">
      <c r="A114">
        <v>91</v>
      </c>
      <c r="B114" s="3">
        <f>(A114-50)*9*Data!$B$15/50+Data!$B$15</f>
        <v>13337.18423110083</v>
      </c>
      <c r="C114" s="2">
        <f>B114/Data!$B$16</f>
        <v>16.759999999999998</v>
      </c>
      <c r="D114" t="str">
        <f>IMDIV(IMPRODUCT(-Data!$B$8/Data!$B$6*Data!$B$10,IMDIV(COMPLEX(0,2*PI()*B114*Data!$B$13,"j"),COMPLEX(1,2*PI()*B114*Data!$B$13,"j")),"j"),COMPLEX(1,2*PI()*B114*Data!$B$14,"j"))</f>
        <v>-0,116404191263926-2,09854897881882E-002j</v>
      </c>
      <c r="E114">
        <f>IMABS(D114)</f>
        <v>0.11828071070744721</v>
      </c>
      <c r="F114">
        <f t="shared" si="1"/>
        <v>-18.541721492286804</v>
      </c>
      <c r="G114">
        <f>IMARGUMENT(D114)/PI()*180</f>
        <v>-169.780419910217</v>
      </c>
      <c r="H114">
        <f>E114*Data!$B$10</f>
        <v>0.11828071070744721</v>
      </c>
    </row>
    <row r="115" spans="1:8" ht="12.75">
      <c r="A115">
        <v>92</v>
      </c>
      <c r="B115" s="3">
        <f>(A115-50)*9*Data!$B$15/50+Data!$B$15</f>
        <v>13623.663128666241</v>
      </c>
      <c r="C115" s="2">
        <f>B115/Data!$B$16</f>
        <v>17.12</v>
      </c>
      <c r="D115" t="str">
        <f>IMDIV(IMPRODUCT(-Data!$B$8/Data!$B$6*Data!$B$10,IMDIV(COMPLEX(0,2*PI()*B115*Data!$B$13,"j"),COMPLEX(1,2*PI()*B115*Data!$B$13,"j")),"j"),COMPLEX(1,2*PI()*B115*Data!$B$14,"j"))</f>
        <v>-0,114073925302046-2,01269306572475E-002j</v>
      </c>
      <c r="E115">
        <f>IMABS(D115)</f>
        <v>0.11583589155135994</v>
      </c>
      <c r="F115">
        <f t="shared" si="1"/>
        <v>-18.723137087202275</v>
      </c>
      <c r="G115">
        <f>IMARGUMENT(D115)/PI()*180</f>
        <v>-169.99385269881685</v>
      </c>
      <c r="H115">
        <f>E115*Data!$B$10</f>
        <v>0.11583589155135994</v>
      </c>
    </row>
    <row r="116" spans="1:8" ht="12.75">
      <c r="A116">
        <v>93</v>
      </c>
      <c r="B116" s="3">
        <f>(A116-50)*9*Data!$B$15/50+Data!$B$15</f>
        <v>13910.142026231653</v>
      </c>
      <c r="C116" s="2">
        <f>B116/Data!$B$16</f>
        <v>17.48</v>
      </c>
      <c r="D116" t="str">
        <f>IMDIV(IMPRODUCT(-Data!$B$8/Data!$B$6*Data!$B$10,IMDIV(COMPLEX(0,2*PI()*B116*Data!$B$13,"j"),COMPLEX(1,2*PI()*B116*Data!$B$13,"j")),"j"),COMPLEX(1,2*PI()*B116*Data!$B$14,"j"))</f>
        <v>-0,111832742869057-1,93197209954371E-002j</v>
      </c>
      <c r="E116">
        <f>IMABS(D116)</f>
        <v>0.11348926820170334</v>
      </c>
      <c r="F116">
        <f t="shared" si="1"/>
        <v>-18.900904087679752</v>
      </c>
      <c r="G116">
        <f>IMARGUMENT(D116)/PI()*180</f>
        <v>-170.19858109548107</v>
      </c>
      <c r="H116">
        <f>E116*Data!$B$10</f>
        <v>0.11348926820170334</v>
      </c>
    </row>
    <row r="117" spans="1:8" ht="12.75">
      <c r="A117">
        <v>94</v>
      </c>
      <c r="B117" s="3">
        <f>(A117-50)*9*Data!$B$15/50+Data!$B$15</f>
        <v>14196.620923797065</v>
      </c>
      <c r="C117" s="2">
        <f>B117/Data!$B$16</f>
        <v>17.84</v>
      </c>
      <c r="D117" t="str">
        <f>IMDIV(IMPRODUCT(-Data!$B$8/Data!$B$6*Data!$B$10,IMDIV(COMPLEX(0,2*PI()*B117*Data!$B$13,"j"),COMPLEX(1,2*PI()*B117*Data!$B$13,"j")),"j"),COMPLEX(1,2*PI()*B117*Data!$B$14,"j"))</f>
        <v>-0,109675778477838-1,85598676053731E-002j</v>
      </c>
      <c r="E117">
        <f>IMABS(D117)</f>
        <v>0.11123508920412108</v>
      </c>
      <c r="F117">
        <f t="shared" si="1"/>
        <v>-19.075163851502598</v>
      </c>
      <c r="G117">
        <f>IMARGUMENT(D117)/PI()*180</f>
        <v>-170.39512532441867</v>
      </c>
      <c r="H117">
        <f>E117*Data!$B$10</f>
        <v>0.11123508920412108</v>
      </c>
    </row>
    <row r="118" spans="1:8" ht="12.75">
      <c r="A118">
        <v>95</v>
      </c>
      <c r="B118" s="3">
        <f>(A118-50)*9*Data!$B$15/50+Data!$B$15</f>
        <v>14483.099821362477</v>
      </c>
      <c r="C118" s="2">
        <f>B118/Data!$B$16</f>
        <v>18.2</v>
      </c>
      <c r="D118" t="str">
        <f>IMDIV(IMPRODUCT(-Data!$B$8/Data!$B$6*Data!$B$10,IMDIV(COMPLEX(0,2*PI()*B118*Data!$B$13,"j"),COMPLEX(1,2*PI()*B118*Data!$B$13,"j")),"j"),COMPLEX(1,2*PI()*B118*Data!$B$14,"j"))</f>
        <v>-0,107598502374269-1,78437560127417E-002j</v>
      </c>
      <c r="E118">
        <f>IMABS(D118)</f>
        <v>0.10906803996509623</v>
      </c>
      <c r="F118">
        <f t="shared" si="1"/>
        <v>-19.246049827871758</v>
      </c>
      <c r="G118">
        <f>IMARGUMENT(D118)/PI()*180</f>
        <v>-170.58396508580086</v>
      </c>
      <c r="H118">
        <f>E118*Data!$B$10</f>
        <v>0.10906803996509623</v>
      </c>
    </row>
    <row r="119" spans="1:8" ht="12.75">
      <c r="A119">
        <v>96</v>
      </c>
      <c r="B119" s="3">
        <f>(A119-50)*9*Data!$B$15/50+Data!$B$15</f>
        <v>14769.578718927889</v>
      </c>
      <c r="C119" s="2">
        <f>B119/Data!$B$16</f>
        <v>18.560000000000002</v>
      </c>
      <c r="D119" t="str">
        <f>IMDIV(IMPRODUCT(-Data!$B$8/Data!$B$6*Data!$B$10,IMDIV(COMPLEX(0,2*PI()*B119*Data!$B$13,"j"),COMPLEX(1,2*PI()*B119*Data!$B$13,"j")),"j"),COMPLEX(1,2*PI()*B119*Data!$B$14,"j"))</f>
        <v>-0,10559669336462-1,71681083930032E-002j</v>
      </c>
      <c r="E119">
        <f>IMABS(D119)</f>
        <v>0.10698320239801895</v>
      </c>
      <c r="F119">
        <f t="shared" si="1"/>
        <v>-19.413688124525276</v>
      </c>
      <c r="G119">
        <f>IMARGUMENT(D119)/PI()*180</f>
        <v>-170.7655434150639</v>
      </c>
      <c r="H119">
        <f>E119*Data!$B$10</f>
        <v>0.10698320239801895</v>
      </c>
    </row>
    <row r="120" spans="1:8" ht="12.75">
      <c r="A120">
        <v>97</v>
      </c>
      <c r="B120" s="3">
        <f>(A120-50)*9*Data!$B$15/50+Data!$B$15</f>
        <v>15056.0576164933</v>
      </c>
      <c r="C120" s="2">
        <f>B120/Data!$B$16</f>
        <v>18.92</v>
      </c>
      <c r="D120" t="str">
        <f>IMDIV(IMPRODUCT(-Data!$B$8/Data!$B$6*Data!$B$10,IMDIV(COMPLEX(0,2*PI()*B120*Data!$B$13,"j"),COMPLEX(1,2*PI()*B120*Data!$B$13,"j")),"j"),COMPLEX(1,2*PI()*B120*Data!$B$14,"j"))</f>
        <v>-0,103666414072589-1,6529946822959E-002j</v>
      </c>
      <c r="E120">
        <f>IMABS(D120)</f>
        <v>0.1049760189216534</v>
      </c>
      <c r="F120">
        <f t="shared" si="1"/>
        <v>-19.57819802612644</v>
      </c>
      <c r="G120">
        <f>IMARGUMENT(D120)/PI()*180</f>
        <v>-170.94027011062397</v>
      </c>
      <c r="H120">
        <f>E120*Data!$B$10</f>
        <v>0.1049760189216534</v>
      </c>
    </row>
    <row r="121" spans="1:8" ht="12.75">
      <c r="A121">
        <v>98</v>
      </c>
      <c r="B121" s="3">
        <f>(A121-50)*9*Data!$B$15/50+Data!$B$15</f>
        <v>15342.53651405871</v>
      </c>
      <c r="C121" s="2">
        <f>B121/Data!$B$16</f>
        <v>19.279999999999998</v>
      </c>
      <c r="D121" t="str">
        <f>IMDIV(IMPRODUCT(-Data!$B$8/Data!$B$6*Data!$B$10,IMDIV(COMPLEX(0,2*PI()*B121*Data!$B$13,"j"),COMPLEX(1,2*PI()*B121*Data!$B$13,"j")),"j"),COMPLEX(1,2*PI()*B121*Data!$B$14,"j"))</f>
        <v>-0,101803988402243-1,59265611048455E-002j</v>
      </c>
      <c r="E121">
        <f>IMABS(D121)</f>
        <v>0.10304226027815191</v>
      </c>
      <c r="F121">
        <f t="shared" si="1"/>
        <v>-19.73969246871425</v>
      </c>
      <c r="G121">
        <f>IMARGUMENT(D121)/PI()*180</f>
        <v>-171.10852478513198</v>
      </c>
      <c r="H121">
        <f>E121*Data!$B$10</f>
        <v>0.10304226027815191</v>
      </c>
    </row>
    <row r="122" spans="1:8" ht="12.75">
      <c r="A122">
        <v>99</v>
      </c>
      <c r="B122" s="3">
        <f>(A122-50)*9*Data!$B$15/50+Data!$B$15</f>
        <v>15629.015411624125</v>
      </c>
      <c r="C122" s="2">
        <f>B122/Data!$B$16</f>
        <v>19.64</v>
      </c>
      <c r="D122" t="str">
        <f>IMDIV(IMPRODUCT(-Data!$B$8/Data!$B$6*Data!$B$10,IMDIV(COMPLEX(0,2*PI()*B122*Data!$B$13,"j"),COMPLEX(1,2*PI()*B122*Data!$B$13,"j")),"j"),COMPLEX(1,2*PI()*B122*Data!$B$14,"j"))</f>
        <v>-0,100005981001523-1,53554805274593E-002j</v>
      </c>
      <c r="E122">
        <f>IMABS(D122)</f>
        <v>0.10117799671028362</v>
      </c>
      <c r="F122">
        <f t="shared" si="1"/>
        <v>-19.898278474489423</v>
      </c>
      <c r="G122">
        <f>IMARGUMENT(D122)/PI()*180</f>
        <v>-171.27065958751157</v>
      </c>
      <c r="H122">
        <f>E122*Data!$B$10</f>
        <v>0.10117799671028362</v>
      </c>
    </row>
    <row r="123" spans="1:8" ht="12.75">
      <c r="A123">
        <v>100</v>
      </c>
      <c r="B123" s="3">
        <f>(A123-50)*9*Data!$B$15/50+Data!$B$15</f>
        <v>15915.494309189537</v>
      </c>
      <c r="C123" s="2">
        <f>B123/Data!$B$16</f>
        <v>20.000000000000004</v>
      </c>
      <c r="D123" t="str">
        <f>IMDIV(IMPRODUCT(-Data!$B$8/Data!$B$6*Data!$B$10,IMDIV(COMPLEX(0,2*PI()*B123*Data!$B$13,"j"),COMPLEX(1,2*PI()*B123*Data!$B$13,"j")),"j"),COMPLEX(1,2*PI()*B123*Data!$B$14,"j"))</f>
        <v>-9,82691785388015E-002-1,481444902595E-002j</v>
      </c>
      <c r="E123">
        <f>IMABS(D123)</f>
        <v>0.09937957209926652</v>
      </c>
      <c r="F123">
        <f t="shared" si="1"/>
        <v>-20.054057550748627</v>
      </c>
      <c r="G123">
        <f>IMARGUMENT(D123)/PI()*180</f>
        <v>-171.4270016363886</v>
      </c>
      <c r="H123">
        <f>E123*Data!$B$10</f>
        <v>0.09937957209926652</v>
      </c>
    </row>
    <row r="124" spans="1:8" ht="12.75">
      <c r="A124">
        <v>101</v>
      </c>
      <c r="B124" s="3">
        <f>IF(10*Data!$B$15&lt;Data!$B$16,(A124-100)*(Data!$B$16-10*Data!$B$15)/60+10*Data!$B$15,(A124-100)*(10*Data!$B$16-10*Data!$B$15)/100)+10*Data!$B$15</f>
        <v>15835.916837643586</v>
      </c>
      <c r="C124" s="2">
        <f>B124/Data!$B$16</f>
        <v>19.9</v>
      </c>
      <c r="D124" t="str">
        <f>IMDIV(IMPRODUCT(-Data!$B$8/Data!$B$6*Data!$B$10,IMDIV(COMPLEX(0,2*PI()*B124*Data!$B$13,"j"),COMPLEX(1,2*PI()*B124*Data!$B$13,"j")),"j"),COMPLEX(1,2*PI()*B124*Data!$B$14,"j"))</f>
        <v>-9,87456611285028E-002-1,49618435302952E-002j</v>
      </c>
      <c r="E124">
        <f>IMABS(D124)</f>
        <v>0.09987273078037942</v>
      </c>
      <c r="F124">
        <f t="shared" si="1"/>
        <v>-20.01106150439865</v>
      </c>
      <c r="G124">
        <f>IMARGUMENT(D124)/PI()*180</f>
        <v>-171.38413643160985</v>
      </c>
      <c r="H124">
        <f>E124*Data!$B$10</f>
        <v>0.09987273078037942</v>
      </c>
    </row>
    <row r="125" spans="1:8" ht="12.75">
      <c r="A125">
        <v>102</v>
      </c>
      <c r="B125" s="3">
        <f>IF(10*Data!$B$15&lt;Data!$B$16,(A125-100)*(Data!$B$16-10*Data!$B$15)/60+10*Data!$B$15,(A125-100)*(10*Data!$B$16-10*Data!$B$15)/100)+10*Data!$B$15</f>
        <v>15756.33936609764</v>
      </c>
      <c r="C125" s="2">
        <f>B125/Data!$B$16</f>
        <v>19.8</v>
      </c>
      <c r="D125" t="str">
        <f>IMDIV(IMPRODUCT(-Data!$B$8/Data!$B$6*Data!$B$10,IMDIV(COMPLEX(0,2*PI()*B125*Data!$B$13,"j"),COMPLEX(1,2*PI()*B125*Data!$B$13,"j")),"j"),COMPLEX(1,2*PI()*B125*Data!$B$14,"j"))</f>
        <v>-9,922669601043E-002-1,51114391934662E-002j</v>
      </c>
      <c r="E125">
        <f>IMABS(D125)</f>
        <v>0.10037077660177843</v>
      </c>
      <c r="F125">
        <f t="shared" si="1"/>
        <v>-19.96785431115325</v>
      </c>
      <c r="G125">
        <f>IMARGUMENT(D125)/PI()*180</f>
        <v>-171.34084150586528</v>
      </c>
      <c r="H125">
        <f>E125*Data!$B$10</f>
        <v>0.10037077660177843</v>
      </c>
    </row>
    <row r="126" spans="1:8" ht="12.75">
      <c r="A126">
        <v>103</v>
      </c>
      <c r="B126" s="3">
        <f>IF(10*Data!$B$15&lt;Data!$B$16,(A126-100)*(Data!$B$16-10*Data!$B$15)/60+10*Data!$B$15,(A126-100)*(10*Data!$B$16-10*Data!$B$15)/100)+10*Data!$B$15</f>
        <v>15676.761894551692</v>
      </c>
      <c r="C126" s="2">
        <f>B126/Data!$B$16</f>
        <v>19.7</v>
      </c>
      <c r="D126" t="str">
        <f>IMDIV(IMPRODUCT(-Data!$B$8/Data!$B$6*Data!$B$10,IMDIV(COMPLEX(0,2*PI()*B126*Data!$B$13,"j"),COMPLEX(1,2*PI()*B126*Data!$B$13,"j")),"j"),COMPLEX(1,2*PI()*B126*Data!$B$14,"j"))</f>
        <v>-9,97123472761134E-002-1,52632798674358E-002j</v>
      </c>
      <c r="E126">
        <f>IMABS(D126)</f>
        <v>0.10087378208248123</v>
      </c>
      <c r="F126">
        <f t="shared" si="1"/>
        <v>-19.924433915395163</v>
      </c>
      <c r="G126">
        <f>IMARGUMENT(D126)/PI()*180</f>
        <v>-171.29711038127667</v>
      </c>
      <c r="H126">
        <f>E126*Data!$B$10</f>
        <v>0.10087378208248123</v>
      </c>
    </row>
    <row r="127" spans="1:8" ht="12.75">
      <c r="A127">
        <v>104</v>
      </c>
      <c r="B127" s="3">
        <f>IF(10*Data!$B$15&lt;Data!$B$16,(A127-100)*(Data!$B$16-10*Data!$B$15)/60+10*Data!$B$15,(A127-100)*(10*Data!$B$16-10*Data!$B$15)/100)+10*Data!$B$15</f>
        <v>15597.184423005743</v>
      </c>
      <c r="C127" s="2">
        <f>B127/Data!$B$16</f>
        <v>19.599999999999998</v>
      </c>
      <c r="D127" t="str">
        <f>IMDIV(IMPRODUCT(-Data!$B$8/Data!$B$6*Data!$B$10,IMDIV(COMPLEX(0,2*PI()*B127*Data!$B$13,"j"),COMPLEX(1,2*PI()*B127*Data!$B$13,"j")),"j"),COMPLEX(1,2*PI()*B127*Data!$B$14,"j"))</f>
        <v>-0,100202680193634-1,54174104966132E-002j</v>
      </c>
      <c r="E127">
        <f>IMABS(D127)</f>
        <v>0.10138182117326938</v>
      </c>
      <c r="F127">
        <f t="shared" si="1"/>
        <v>-19.880798231793168</v>
      </c>
      <c r="G127">
        <f>IMARGUMENT(D127)/PI()*180</f>
        <v>-171.2529364494438</v>
      </c>
      <c r="H127">
        <f>E127*Data!$B$10</f>
        <v>0.10138182117326938</v>
      </c>
    </row>
    <row r="128" spans="1:8" ht="12.75">
      <c r="A128">
        <v>105</v>
      </c>
      <c r="B128" s="3">
        <f>IF(10*Data!$B$15&lt;Data!$B$16,(A128-100)*(Data!$B$16-10*Data!$B$15)/60+10*Data!$B$15,(A128-100)*(10*Data!$B$16-10*Data!$B$15)/100)+10*Data!$B$15</f>
        <v>15517.606951459797</v>
      </c>
      <c r="C128" s="2">
        <f>B128/Data!$B$16</f>
        <v>19.5</v>
      </c>
      <c r="D128" t="str">
        <f>IMDIV(IMPRODUCT(-Data!$B$8/Data!$B$6*Data!$B$10,IMDIV(COMPLEX(0,2*PI()*B128*Data!$B$13,"j"),COMPLEX(1,2*PI()*B128*Data!$B$13,"j")),"j"),COMPLEX(1,2*PI()*B128*Data!$B$14,"j"))</f>
        <v>-0,100697761233828-1,55738771505061E-002j</v>
      </c>
      <c r="E128">
        <f>IMABS(D128)</f>
        <v>0.10189496929193358</v>
      </c>
      <c r="F128">
        <f t="shared" si="1"/>
        <v>-19.836945144736255</v>
      </c>
      <c r="G128">
        <f>IMARGUMENT(D128)/PI()*180</f>
        <v>-171.2083129681499</v>
      </c>
      <c r="H128">
        <f>E128*Data!$B$10</f>
        <v>0.10189496929193358</v>
      </c>
    </row>
    <row r="129" spans="1:8" ht="12.75">
      <c r="A129">
        <v>106</v>
      </c>
      <c r="B129" s="3">
        <f>IF(10*Data!$B$15&lt;Data!$B$16,(A129-100)*(Data!$B$16-10*Data!$B$15)/60+10*Data!$B$15,(A129-100)*(10*Data!$B$16-10*Data!$B$15)/100)+10*Data!$B$15</f>
        <v>15438.029479913848</v>
      </c>
      <c r="C129" s="2">
        <f>B129/Data!$B$16</f>
        <v>19.4</v>
      </c>
      <c r="D129" t="str">
        <f>IMDIV(IMPRODUCT(-Data!$B$8/Data!$B$6*Data!$B$10,IMDIV(COMPLEX(0,2*PI()*B129*Data!$B$13,"j"),COMPLEX(1,2*PI()*B129*Data!$B$13,"j")),"j"),COMPLEX(1,2*PI()*B129*Data!$B$14,"j"))</f>
        <v>-0,101197658097158-1,57327270575238E-002j</v>
      </c>
      <c r="E129">
        <f>IMABS(D129)</f>
        <v>0.10241330335955301</v>
      </c>
      <c r="F129">
        <f t="shared" si="1"/>
        <v>-19.792872507754836</v>
      </c>
      <c r="G129">
        <f>IMARGUMENT(D129)/PI()*180</f>
        <v>-171.16323305796539</v>
      </c>
      <c r="H129">
        <f>E129*Data!$B$10</f>
        <v>0.10241330335955301</v>
      </c>
    </row>
    <row r="130" spans="1:8" ht="12.75">
      <c r="A130">
        <v>107</v>
      </c>
      <c r="B130" s="3">
        <f>IF(10*Data!$B$15&lt;Data!$B$16,(A130-100)*(Data!$B$16-10*Data!$B$15)/60+10*Data!$B$15,(A130-100)*(10*Data!$B$16-10*Data!$B$15)/100)+10*Data!$B$15</f>
        <v>15358.452008367902</v>
      </c>
      <c r="C130" s="2">
        <f>B130/Data!$B$16</f>
        <v>19.3</v>
      </c>
      <c r="D130" t="str">
        <f>IMDIV(IMPRODUCT(-Data!$B$8/Data!$B$6*Data!$B$10,IMDIV(COMPLEX(0,2*PI()*B130*Data!$B$13,"j"),COMPLEX(1,2*PI()*B130*Data!$B$13,"j")),"j"),COMPLEX(1,2*PI()*B130*Data!$B$14,"j"))</f>
        <v>-0,101702439741278-1,58940086399633E-002j</v>
      </c>
      <c r="E130">
        <f>IMABS(D130)</f>
        <v>0.10293690183785166</v>
      </c>
      <c r="F130">
        <f t="shared" si="1"/>
        <v>-19.74857814292804</v>
      </c>
      <c r="G130">
        <f>IMARGUMENT(D130)/PI()*180</f>
        <v>-171.11768969874964</v>
      </c>
      <c r="H130">
        <f>E130*Data!$B$10</f>
        <v>0.10293690183785166</v>
      </c>
    </row>
    <row r="131" spans="1:8" ht="12.75">
      <c r="A131">
        <v>108</v>
      </c>
      <c r="B131" s="3">
        <f>IF(10*Data!$B$15&lt;Data!$B$16,(A131-100)*(Data!$B$16-10*Data!$B$15)/60+10*Data!$B$15,(A131-100)*(10*Data!$B$16-10*Data!$B$15)/100)+10*Data!$B$15</f>
        <v>15278.874536821953</v>
      </c>
      <c r="C131" s="2">
        <f>B131/Data!$B$16</f>
        <v>19.2</v>
      </c>
      <c r="D131" t="str">
        <f>IMDIV(IMPRODUCT(-Data!$B$8/Data!$B$6*Data!$B$10,IMDIV(COMPLEX(0,2*PI()*B131*Data!$B$13,"j"),COMPLEX(1,2*PI()*B131*Data!$B$13,"j")),"j"),COMPLEX(1,2*PI()*B131*Data!$B$14,"j"))</f>
        <v>-0,102212176409303-1,60577715502287E-002j</v>
      </c>
      <c r="E131">
        <f>IMABS(D131)</f>
        <v>0.10346584476766142</v>
      </c>
      <c r="F131">
        <f t="shared" si="1"/>
        <v>-19.704059840277267</v>
      </c>
      <c r="G131">
        <f>IMARGUMENT(D131)/PI()*180</f>
        <v>-171.07167572604433</v>
      </c>
      <c r="H131">
        <f>E131*Data!$B$10</f>
        <v>0.10346584476766142</v>
      </c>
    </row>
    <row r="132" spans="1:8" ht="12.75">
      <c r="A132">
        <v>109</v>
      </c>
      <c r="B132" s="3">
        <f>IF(10*Data!$B$15&lt;Data!$B$16,(A132-100)*(Data!$B$16-10*Data!$B$15)/60+10*Data!$B$15,(A132-100)*(10*Data!$B$16-10*Data!$B$15)/100)+10*Data!$B$15</f>
        <v>15199.297065276005</v>
      </c>
      <c r="C132" s="2">
        <f>B132/Data!$B$16</f>
        <v>19.099999999999998</v>
      </c>
      <c r="D132" t="str">
        <f>IMDIV(IMPRODUCT(-Data!$B$8/Data!$B$6*Data!$B$10,IMDIV(COMPLEX(0,2*PI()*B132*Data!$B$13,"j"),COMPLEX(1,2*PI()*B132*Data!$B$13,"j")),"j"),COMPLEX(1,2*PI()*B132*Data!$B$14,"j"))</f>
        <v>-0,102726939658809-1,62240667083316E-002j</v>
      </c>
      <c r="E132">
        <f>IMABS(D132)</f>
        <v>0.10400021380853494</v>
      </c>
      <c r="F132">
        <f t="shared" si="1"/>
        <v>-19.659315357145267</v>
      </c>
      <c r="G132">
        <f>IMARGUMENT(D132)/PI()*180</f>
        <v>-171.02518382735562</v>
      </c>
      <c r="H132">
        <f>E132*Data!$B$10</f>
        <v>0.10400021380853494</v>
      </c>
    </row>
    <row r="133" spans="1:8" ht="12.75">
      <c r="A133">
        <v>110</v>
      </c>
      <c r="B133" s="3">
        <f>IF(10*Data!$B$15&lt;Data!$B$16,(A133-100)*(Data!$B$16-10*Data!$B$15)/60+10*Data!$B$15,(A133-100)*(10*Data!$B$16-10*Data!$B$15)/100)+10*Data!$B$15</f>
        <v>15119.719593730058</v>
      </c>
      <c r="C133" s="2">
        <f>B133/Data!$B$16</f>
        <v>19</v>
      </c>
      <c r="D133" t="str">
        <f>IMDIV(IMPRODUCT(-Data!$B$8/Data!$B$6*Data!$B$10,IMDIV(COMPLEX(0,2*PI()*B133*Data!$B$13,"j"),COMPLEX(1,2*PI()*B133*Data!$B$13,"j")),"j"),COMPLEX(1,2*PI()*B133*Data!$B$14,"j"))</f>
        <v>-0,103246802391584-1,6392946340725E-002j</v>
      </c>
      <c r="E133">
        <f>IMABS(D133)</f>
        <v>0.10454009227954929</v>
      </c>
      <c r="F133">
        <f t="shared" si="1"/>
        <v>-19.614342417560206</v>
      </c>
      <c r="G133">
        <f>IMARGUMENT(D133)/PI()*180</f>
        <v>-170.97820653832218</v>
      </c>
      <c r="H133">
        <f>E133*Data!$B$10</f>
        <v>0.10454009227954929</v>
      </c>
    </row>
    <row r="134" spans="1:8" ht="12.75">
      <c r="A134">
        <v>111</v>
      </c>
      <c r="B134" s="3">
        <f>IF(10*Data!$B$15&lt;Data!$B$16,(A134-100)*(Data!$B$16-10*Data!$B$15)/60+10*Data!$B$15,(A134-100)*(10*Data!$B$16-10*Data!$B$15)/100)+10*Data!$B$15</f>
        <v>15040.14212218411</v>
      </c>
      <c r="C134" s="2">
        <f>B134/Data!$B$16</f>
        <v>18.9</v>
      </c>
      <c r="D134" t="str">
        <f>IMDIV(IMPRODUCT(-Data!$B$8/Data!$B$6*Data!$B$10,IMDIV(COMPLEX(0,2*PI()*B134*Data!$B$13,"j"),COMPLEX(1,2*PI()*B134*Data!$B$13,"j")),"j"),COMPLEX(1,2*PI()*B134*Data!$B$14,"j"))</f>
        <v>-0,103771838884143-1,65644640205255E-002j</v>
      </c>
      <c r="E134">
        <f>IMABS(D134)</f>
        <v>0.10508556520133398</v>
      </c>
      <c r="F134">
        <f t="shared" si="1"/>
        <v>-19.569138711584987</v>
      </c>
      <c r="G134">
        <f>IMARGUMENT(D134)/PI()*180</f>
        <v>-170.93073623876222</v>
      </c>
      <c r="H134">
        <f>E134*Data!$B$10</f>
        <v>0.10508556520133398</v>
      </c>
    </row>
    <row r="135" spans="1:8" ht="12.75">
      <c r="A135">
        <v>112</v>
      </c>
      <c r="B135" s="3">
        <f>IF(10*Data!$B$15&lt;Data!$B$16,(A135-100)*(Data!$B$16-10*Data!$B$15)/60+10*Data!$B$15,(A135-100)*(10*Data!$B$16-10*Data!$B$15)/100)+10*Data!$B$15</f>
        <v>14960.564650638164</v>
      </c>
      <c r="C135" s="2">
        <f>B135/Data!$B$16</f>
        <v>18.8</v>
      </c>
      <c r="D135" t="str">
        <f>IMDIV(IMPRODUCT(-Data!$B$8/Data!$B$6*Data!$B$10,IMDIV(COMPLEX(0,2*PI()*B135*Data!$B$13,"j"),COMPLEX(1,2*PI()*B135*Data!$B$13,"j")),"j"),COMPLEX(1,2*PI()*B135*Data!$B$14,"j"))</f>
        <v>-0,104302124819037-1,67386747091784E-002j</v>
      </c>
      <c r="E135">
        <f>IMABS(D135)</f>
        <v>0.10563671933937394</v>
      </c>
      <c r="F135">
        <f t="shared" si="1"/>
        <v>-19.523701894650735</v>
      </c>
      <c r="G135">
        <f>IMARGUMENT(D135)/PI()*180</f>
        <v>-170.88276514859837</v>
      </c>
      <c r="H135">
        <f>E135*Data!$B$10</f>
        <v>0.10563671933937394</v>
      </c>
    </row>
    <row r="136" spans="1:8" ht="12.75">
      <c r="A136">
        <v>113</v>
      </c>
      <c r="B136" s="3">
        <f>IF(10*Data!$B$15&lt;Data!$B$16,(A136-100)*(Data!$B$16-10*Data!$B$15)/60+10*Data!$B$15,(A136-100)*(10*Data!$B$16-10*Data!$B$15)/100)+10*Data!$B$15</f>
        <v>14880.987179092215</v>
      </c>
      <c r="C136" s="2">
        <f>B136/Data!$B$16</f>
        <v>18.7</v>
      </c>
      <c r="D136" t="str">
        <f>IMDIV(IMPRODUCT(-Data!$B$8/Data!$B$6*Data!$B$10,IMDIV(COMPLEX(0,2*PI()*B136*Data!$B$13,"j"),COMPLEX(1,2*PI()*B136*Data!$B$13,"j")),"j"),COMPLEX(1,2*PI()*B136*Data!$B$14,"j"))</f>
        <v>-0,10483773731698-1,69156347996278E-002j</v>
      </c>
      <c r="E136">
        <f>IMABS(D136)</f>
        <v>0.10619364324863556</v>
      </c>
      <c r="F136">
        <f t="shared" si="1"/>
        <v>-19.478029586873774</v>
      </c>
      <c r="G136">
        <f>IMARGUMENT(D136)/PI()*180</f>
        <v>-170.83428532365346</v>
      </c>
      <c r="H136">
        <f>E136*Data!$B$10</f>
        <v>0.10619364324863556</v>
      </c>
    </row>
    <row r="137" spans="1:8" ht="12.75">
      <c r="A137">
        <v>114</v>
      </c>
      <c r="B137" s="3">
        <f>IF(10*Data!$B$15&lt;Data!$B$16,(A137-100)*(Data!$B$16-10*Data!$B$15)/60+10*Data!$B$15,(A137-100)*(10*Data!$B$16-10*Data!$B$15)/100)+10*Data!$B$15</f>
        <v>14801.409707546267</v>
      </c>
      <c r="C137" s="2">
        <f>B137/Data!$B$16</f>
        <v>18.599999999999998</v>
      </c>
      <c r="D137" t="str">
        <f>IMDIV(IMPRODUCT(-Data!$B$8/Data!$B$6*Data!$B$10,IMDIV(COMPLEX(0,2*PI()*B137*Data!$B$13,"j"),COMPLEX(1,2*PI()*B137*Data!$B$13,"j")),"j"),COMPLEX(1,2*PI()*B137*Data!$B$14,"j"))</f>
        <v>-0,105378754969803-1,70954021610507E-002j</v>
      </c>
      <c r="E137">
        <f>IMABS(D137)</f>
        <v>0.10675642731954754</v>
      </c>
      <c r="F137">
        <f t="shared" si="1"/>
        <v>-19.432119372356848</v>
      </c>
      <c r="G137">
        <f>IMARGUMENT(D137)/PI()*180</f>
        <v>-170.78528865131366</v>
      </c>
      <c r="H137">
        <f>E137*Data!$B$10</f>
        <v>0.10675642731954754</v>
      </c>
    </row>
    <row r="138" spans="1:8" ht="12.75">
      <c r="A138">
        <v>115</v>
      </c>
      <c r="B138" s="3">
        <f>IF(10*Data!$B$15&lt;Data!$B$16,(A138-100)*(Data!$B$16-10*Data!$B$15)/60+10*Data!$B$15,(A138-100)*(10*Data!$B$16-10*Data!$B$15)/100)+10*Data!$B$15</f>
        <v>14721.83223600032</v>
      </c>
      <c r="C138" s="2">
        <f>B138/Data!$B$16</f>
        <v>18.5</v>
      </c>
      <c r="D138" t="str">
        <f>IMDIV(IMPRODUCT(-Data!$B$8/Data!$B$6*Data!$B$10,IMDIV(COMPLEX(0,2*PI()*B138*Data!$B$13,"j"),COMPLEX(1,2*PI()*B138*Data!$B$13,"j")),"j"),COMPLEX(1,2*PI()*B138*Data!$B$14,"j"))</f>
        <v>-0,10592525787427-1,72780361852225E-002j</v>
      </c>
      <c r="E138">
        <f>IMABS(D138)</f>
        <v>0.1073251638253977</v>
      </c>
      <c r="F138">
        <f t="shared" si="1"/>
        <v>-19.385968798473026</v>
      </c>
      <c r="G138">
        <f>IMARGUMENT(D138)/PI()*180</f>
        <v>-170.73576684605334</v>
      </c>
      <c r="H138">
        <f>E138*Data!$B$10</f>
        <v>0.1073251638253977</v>
      </c>
    </row>
    <row r="139" spans="1:8" ht="12.75">
      <c r="A139">
        <v>116</v>
      </c>
      <c r="B139" s="3">
        <f>IF(10*Data!$B$15&lt;Data!$B$16,(A139-100)*(Data!$B$16-10*Data!$B$15)/60+10*Data!$B$15,(A139-100)*(10*Data!$B$16-10*Data!$B$15)/100)+10*Data!$B$15</f>
        <v>14642.254764454372</v>
      </c>
      <c r="C139" s="2">
        <f>B139/Data!$B$16</f>
        <v>18.4</v>
      </c>
      <c r="D139" t="str">
        <f>IMDIV(IMPRODUCT(-Data!$B$8/Data!$B$6*Data!$B$10,IMDIV(COMPLEX(0,2*PI()*B139*Data!$B$13,"j"),COMPLEX(1,2*PI()*B139*Data!$B$13,"j")),"j"),COMPLEX(1,2*PI()*B139*Data!$B$14,"j"))</f>
        <v>-0,106477327666779-1,74635978345799E-002j</v>
      </c>
      <c r="E139">
        <f>IMABS(D139)</f>
        <v>0.10789994697119441</v>
      </c>
      <c r="F139">
        <f t="shared" si="1"/>
        <v>-19.339575375132018</v>
      </c>
      <c r="G139">
        <f>IMARGUMENT(D139)/PI()*180</f>
        <v>-170.68571144481737</v>
      </c>
      <c r="H139">
        <f>E139*Data!$B$10</f>
        <v>0.10789994697119441</v>
      </c>
    </row>
    <row r="140" spans="1:8" ht="12.75">
      <c r="A140">
        <v>117</v>
      </c>
      <c r="B140" s="3">
        <f>IF(10*Data!$B$15&lt;Data!$B$16,(A140-100)*(Data!$B$16-10*Data!$B$15)/60+10*Data!$B$15,(A140-100)*(10*Data!$B$16-10*Data!$B$15)/100)+10*Data!$B$15</f>
        <v>14562.677292908424</v>
      </c>
      <c r="C140" s="2">
        <f>B140/Data!$B$16</f>
        <v>18.3</v>
      </c>
      <c r="D140" t="str">
        <f>IMDIV(IMPRODUCT(-Data!$B$8/Data!$B$6*Data!$B$10,IMDIV(COMPLEX(0,2*PI()*B140*Data!$B$13,"j"),COMPLEX(1,2*PI()*B140*Data!$B$13,"j")),"j"),COMPLEX(1,2*PI()*B140*Data!$B$14,"j"))</f>
        <v>-0,107035047558972-1,76521496920531E-002j</v>
      </c>
      <c r="E140">
        <f>IMABS(D140)</f>
        <v>0.10848087294404507</v>
      </c>
      <c r="F140">
        <f t="shared" si="1"/>
        <v>-19.29293657402836</v>
      </c>
      <c r="G140">
        <f>IMARGUMENT(D140)/PI()*180</f>
        <v>-170.63511380225535</v>
      </c>
      <c r="H140">
        <f>E140*Data!$B$10</f>
        <v>0.10848087294404507</v>
      </c>
    </row>
    <row r="141" spans="1:8" ht="12.75">
      <c r="A141">
        <v>118</v>
      </c>
      <c r="B141" s="3">
        <f>IF(10*Data!$B$15&lt;Data!$B$16,(A141-100)*(Data!$B$16-10*Data!$B$15)/60+10*Data!$B$15,(A141-100)*(10*Data!$B$16-10*Data!$B$15)/100)+10*Data!$B$15</f>
        <v>14483.099821362477</v>
      </c>
      <c r="C141" s="2">
        <f>B141/Data!$B$16</f>
        <v>18.2</v>
      </c>
      <c r="D141" t="str">
        <f>IMDIV(IMPRODUCT(-Data!$B$8/Data!$B$6*Data!$B$10,IMDIV(COMPLEX(0,2*PI()*B141*Data!$B$13,"j"),COMPLEX(1,2*PI()*B141*Data!$B$13,"j")),"j"),COMPLEX(1,2*PI()*B141*Data!$B$14,"j"))</f>
        <v>-0,107598502374269-1,78437560127417E-002j</v>
      </c>
      <c r="E141">
        <f>IMABS(D141)</f>
        <v>0.10906803996509623</v>
      </c>
      <c r="F141">
        <f t="shared" si="1"/>
        <v>-19.246049827871758</v>
      </c>
      <c r="G141">
        <f>IMARGUMENT(D141)/PI()*180</f>
        <v>-170.58396508580086</v>
      </c>
      <c r="H141">
        <f>E141*Data!$B$10</f>
        <v>0.10906803996509623</v>
      </c>
    </row>
    <row r="142" spans="1:8" ht="12.75">
      <c r="A142">
        <v>119</v>
      </c>
      <c r="B142" s="3">
        <f>IF(10*Data!$B$15&lt;Data!$B$16,(A142-100)*(Data!$B$16-10*Data!$B$15)/60+10*Data!$B$15,(A142-100)*(10*Data!$B$16-10*Data!$B$15)/100)+10*Data!$B$15</f>
        <v>14403.522349816529</v>
      </c>
      <c r="C142" s="2">
        <f>B142/Data!$B$16</f>
        <v>18.1</v>
      </c>
      <c r="D142" t="str">
        <f>IMDIV(IMPRODUCT(-Data!$B$8/Data!$B$6*Data!$B$10,IMDIV(COMPLEX(0,2*PI()*B142*Data!$B$13,"j"),COMPLEX(1,2*PI()*B142*Data!$B$13,"j")),"j"),COMPLEX(1,2*PI()*B142*Data!$B$14,"j"))</f>
        <v>-0,108167778585366-1,80384827775111E-002j</v>
      </c>
      <c r="E142">
        <f>IMABS(D142)</f>
        <v>0.10966154834310578</v>
      </c>
      <c r="F142">
        <f t="shared" si="1"/>
        <v>-19.19891252959795</v>
      </c>
      <c r="G142">
        <f>IMARGUMENT(D142)/PI()*180</f>
        <v>-170.53225627059197</v>
      </c>
      <c r="H142">
        <f>E142*Data!$B$10</f>
        <v>0.10966154834310578</v>
      </c>
    </row>
    <row r="143" spans="1:8" ht="12.75">
      <c r="A143">
        <v>120</v>
      </c>
      <c r="B143" s="3">
        <f>IF(10*Data!$B$15&lt;Data!$B$16,(A143-100)*(Data!$B$16-10*Data!$B$15)/60+10*Data!$B$15,(A143-100)*(10*Data!$B$16-10*Data!$B$15)/100)+10*Data!$B$15</f>
        <v>14323.94487827058</v>
      </c>
      <c r="C143" s="2">
        <f>B143/Data!$B$16</f>
        <v>18</v>
      </c>
      <c r="D143" t="str">
        <f>IMDIV(IMPRODUCT(-Data!$B$8/Data!$B$6*Data!$B$10,IMDIV(COMPLEX(0,2*PI()*B143*Data!$B$13,"j"),COMPLEX(1,2*PI()*B143*Data!$B$13,"j")),"j"),COMPLEX(1,2*PI()*B143*Data!$B$14,"j"))</f>
        <v>-0,10874296435272-1,82363977485929E-002j</v>
      </c>
      <c r="E143">
        <f>IMABS(D143)</f>
        <v>0.11026150052970356</v>
      </c>
      <c r="F143">
        <f t="shared" si="1"/>
        <v>-19.151522031559825</v>
      </c>
      <c r="G143">
        <f>IMARGUMENT(D143)/PI()*180</f>
        <v>-170.4799781342258</v>
      </c>
      <c r="H143">
        <f>E143*Data!$B$10</f>
        <v>0.11026150052970356</v>
      </c>
    </row>
    <row r="144" spans="1:8" ht="12.75">
      <c r="A144">
        <v>121</v>
      </c>
      <c r="B144" s="3">
        <f>IF(10*Data!$B$15&lt;Data!$B$16,(A144-100)*(Data!$B$16-10*Data!$B$15)/60+10*Data!$B$15,(A144-100)*(10*Data!$B$16-10*Data!$B$15)/100)+10*Data!$B$15</f>
        <v>14244.367406724634</v>
      </c>
      <c r="C144" s="2">
        <f>B144/Data!$B$16</f>
        <v>17.9</v>
      </c>
      <c r="D144" t="str">
        <f>IMDIV(IMPRODUCT(-Data!$B$8/Data!$B$6*Data!$B$10,IMDIV(COMPLEX(0,2*PI()*B144*Data!$B$13,"j"),COMPLEX(1,2*PI()*B144*Data!$B$13,"j")),"j"),COMPLEX(1,2*PI()*B144*Data!$B$14,"j"))</f>
        <v>-0,109324149564038-1,84375705272725E-002j</v>
      </c>
      <c r="E144">
        <f>IMABS(D144)</f>
        <v>0.11086800117639127</v>
      </c>
      <c r="F144">
        <f t="shared" si="1"/>
        <v>-19.103875644698952</v>
      </c>
      <c r="G144">
        <f>IMARGUMENT(D144)/PI()*180</f>
        <v>-170.42712125134065</v>
      </c>
      <c r="H144">
        <f>E144*Data!$B$10</f>
        <v>0.11086800117639127</v>
      </c>
    </row>
    <row r="145" spans="1:8" ht="12.75">
      <c r="A145">
        <v>122</v>
      </c>
      <c r="B145" s="3">
        <f>IF(10*Data!$B$15&lt;Data!$B$16,(A145-100)*(Data!$B$16-10*Data!$B$15)/60+10*Data!$B$15,(A145-100)*(10*Data!$B$16-10*Data!$B$15)/100)+10*Data!$B$15</f>
        <v>14164.789935178685</v>
      </c>
      <c r="C145" s="2">
        <f>B145/Data!$B$16</f>
        <v>17.8</v>
      </c>
      <c r="D145" t="str">
        <f>IMDIV(IMPRODUCT(-Data!$B$8/Data!$B$6*Data!$B$10,IMDIV(COMPLEX(0,2*PI()*B145*Data!$B$13,"j"),COMPLEX(1,2*PI()*B145*Data!$B$13,"j")),"j"),COMPLEX(1,2*PI()*B145*Data!$B$14,"j"))</f>
        <v>-0,109911425874811-1,86420726137559E-002j</v>
      </c>
      <c r="E145">
        <f>IMABS(D145)</f>
        <v>0.1114811571933599</v>
      </c>
      <c r="F145">
        <f t="shared" si="1"/>
        <v>-19.055970637695957</v>
      </c>
      <c r="G145">
        <f>IMARGUMENT(D145)/PI()*180</f>
        <v>-170.37367598801936</v>
      </c>
      <c r="H145">
        <f>E145*Data!$B$10</f>
        <v>0.1114811571933599</v>
      </c>
    </row>
    <row r="146" spans="1:8" ht="12.75">
      <c r="A146">
        <v>123</v>
      </c>
      <c r="B146" s="3">
        <f>IF(10*Data!$B$15&lt;Data!$B$16,(A146-100)*(Data!$B$16-10*Data!$B$15)/60+10*Data!$B$15,(A146-100)*(10*Data!$B$16-10*Data!$B$15)/100)+10*Data!$B$15</f>
        <v>14085.212463632739</v>
      </c>
      <c r="C146" s="2">
        <f>B146/Data!$B$16</f>
        <v>17.7</v>
      </c>
      <c r="D146" t="str">
        <f>IMDIV(IMPRODUCT(-Data!$B$8/Data!$B$6*Data!$B$10,IMDIV(COMPLEX(0,2*PI()*B146*Data!$B$13,"j"),COMPLEX(1,2*PI()*B146*Data!$B$13,"j")),"j"),COMPLEX(1,2*PI()*B146*Data!$B$14,"j"))</f>
        <v>-0,110504886749911-1,8849977469306E-002j</v>
      </c>
      <c r="E146">
        <f>IMABS(D146)</f>
        <v>0.11210107781017987</v>
      </c>
      <c r="F146">
        <f t="shared" si="1"/>
        <v>-19.00780423609993</v>
      </c>
      <c r="G146">
        <f>IMARGUMENT(D146)/PI()*180</f>
        <v>-170.31963249600759</v>
      </c>
      <c r="H146">
        <f>E146*Data!$B$10</f>
        <v>0.11210107781017987</v>
      </c>
    </row>
    <row r="147" spans="1:8" ht="12.75">
      <c r="A147">
        <v>124</v>
      </c>
      <c r="B147" s="3">
        <f>IF(10*Data!$B$15&lt;Data!$B$16,(A147-100)*(Data!$B$16-10*Data!$B$15)/60+10*Data!$B$15,(A147-100)*(10*Data!$B$16-10*Data!$B$15)/100)+10*Data!$B$15</f>
        <v>14005.63499208679</v>
      </c>
      <c r="C147" s="2">
        <f>B147/Data!$B$16</f>
        <v>17.6</v>
      </c>
      <c r="D147" t="str">
        <f>IMDIV(IMPRODUCT(-Data!$B$8/Data!$B$6*Data!$B$10,IMDIV(COMPLEX(0,2*PI()*B147*Data!$B$13,"j"),COMPLEX(1,2*PI()*B147*Data!$B$13,"j")),"j"),COMPLEX(1,2*PI()*B147*Data!$B$14,"j"))</f>
        <v>-0,111104627506291-1,90613605807519E-002j</v>
      </c>
      <c r="E147">
        <f>IMABS(D147)</f>
        <v>0.11272787463844565</v>
      </c>
      <c r="F147">
        <f t="shared" si="1"/>
        <v>-18.95937362143538</v>
      </c>
      <c r="G147">
        <f>IMARGUMENT(D147)/PI()*180</f>
        <v>-170.26498070673884</v>
      </c>
      <c r="H147">
        <f>E147*Data!$B$10</f>
        <v>0.11272787463844565</v>
      </c>
    </row>
    <row r="148" spans="1:8" ht="12.75">
      <c r="A148">
        <v>125</v>
      </c>
      <c r="B148" s="3">
        <f>IF(10*Data!$B$15&lt;Data!$B$16,(A148-100)*(Data!$B$16-10*Data!$B$15)/60+10*Data!$B$15,(A148-100)*(10*Data!$B$16-10*Data!$B$15)/100)+10*Data!$B$15</f>
        <v>13926.057520540842</v>
      </c>
      <c r="C148" s="2">
        <f>B148/Data!$B$16</f>
        <v>17.5</v>
      </c>
      <c r="D148" t="str">
        <f>IMDIV(IMPRODUCT(-Data!$B$8/Data!$B$6*Data!$B$10,IMDIV(COMPLEX(0,2*PI()*B148*Data!$B$13,"j"),COMPLEX(1,2*PI()*B148*Data!$B$13,"j")),"j"),COMPLEX(1,2*PI()*B148*Data!$B$14,"j"))</f>
        <v>-0,111710745356805-1,92762995274684E-002j</v>
      </c>
      <c r="E148">
        <f>IMABS(D148)</f>
        <v>0.11336166173643367</v>
      </c>
      <c r="F148">
        <f t="shared" si="1"/>
        <v>-18.910675930287077</v>
      </c>
      <c r="G148">
        <f>IMARGUMENT(D148)/PI()*180</f>
        <v>-170.20971032515945</v>
      </c>
      <c r="H148">
        <f>E148*Data!$B$10</f>
        <v>0.11336166173643367</v>
      </c>
    </row>
    <row r="149" spans="1:8" ht="12.75">
      <c r="A149">
        <v>126</v>
      </c>
      <c r="B149" s="3">
        <f>IF(10*Data!$B$15&lt;Data!$B$16,(A149-100)*(Data!$B$16-10*Data!$B$15)/60+10*Data!$B$15,(A149-100)*(10*Data!$B$16-10*Data!$B$15)/100)+10*Data!$B$15</f>
        <v>13846.480048994896</v>
      </c>
      <c r="C149" s="2">
        <f>B149/Data!$B$16</f>
        <v>17.400000000000002</v>
      </c>
      <c r="D149" t="str">
        <f>IMDIV(IMPRODUCT(-Data!$B$8/Data!$B$6*Data!$B$10,IMDIV(COMPLEX(0,2*PI()*B149*Data!$B$13,"j"),COMPLEX(1,2*PI()*B149*Data!$B$13,"j")),"j"),COMPLEX(1,2*PI()*B149*Data!$B$14,"j"))</f>
        <v>-0,112323339455183-1,94948740509395E-002j</v>
      </c>
      <c r="E149">
        <f>IMABS(D149)</f>
        <v>0.11400255567585432</v>
      </c>
      <c r="F149">
        <f t="shared" si="1"/>
        <v>-18.86170825336176</v>
      </c>
      <c r="G149">
        <f>IMARGUMENT(D149)/PI()*180</f>
        <v>-170.15381082334477</v>
      </c>
      <c r="H149">
        <f>E149*Data!$B$10</f>
        <v>0.11400255567585432</v>
      </c>
    </row>
    <row r="150" spans="1:8" ht="12.75">
      <c r="A150">
        <v>127</v>
      </c>
      <c r="B150" s="3">
        <f>IF(10*Data!$B$15&lt;Data!$B$16,(A150-100)*(Data!$B$16-10*Data!$B$15)/60+10*Data!$B$15,(A150-100)*(10*Data!$B$16-10*Data!$B$15)/100)+10*Data!$B$15</f>
        <v>13766.902577448947</v>
      </c>
      <c r="C150" s="2">
        <f>B150/Data!$B$16</f>
        <v>17.3</v>
      </c>
      <c r="D150" t="str">
        <f>IMDIV(IMPRODUCT(-Data!$B$8/Data!$B$6*Data!$B$10,IMDIV(COMPLEX(0,2*PI()*B150*Data!$B$13,"j"),COMPLEX(1,2*PI()*B150*Data!$B$13,"j")),"j"),COMPLEX(1,2*PI()*B150*Data!$B$14,"j"))</f>
        <v>-0,112942510942204-1,97171661270154E-002j</v>
      </c>
      <c r="E150">
        <f>IMABS(D150)</f>
        <v>0.11465067561078823</v>
      </c>
      <c r="F150">
        <f t="shared" si="1"/>
        <v>-18.812467634525117</v>
      </c>
      <c r="G150">
        <f>IMARGUMENT(D150)/PI()*180</f>
        <v>-170.09727143389995</v>
      </c>
      <c r="H150">
        <f>E150*Data!$B$10</f>
        <v>0.11465067561078823</v>
      </c>
    </row>
    <row r="151" spans="1:8" ht="12.75">
      <c r="A151">
        <v>128</v>
      </c>
      <c r="B151" s="3">
        <f>IF(10*Data!$B$15&lt;Data!$B$16,(A151-100)*(Data!$B$16-10*Data!$B$15)/60+10*Data!$B$15,(A151-100)*(10*Data!$B$16-10*Data!$B$15)/100)+10*Data!$B$15</f>
        <v>13687.325105903</v>
      </c>
      <c r="C151" s="2">
        <f>B151/Data!$B$16</f>
        <v>17.200000000000003</v>
      </c>
      <c r="D151" t="str">
        <f>IMDIV(IMPRODUCT(-Data!$B$8/Data!$B$6*Data!$B$10,IMDIV(COMPLEX(0,2*PI()*B151*Data!$B$13,"j"),COMPLEX(1,2*PI()*B151*Data!$B$13,"j")),"j"),COMPLEX(1,2*PI()*B151*Data!$B$14,"j"))</f>
        <v>-0,113568362993075-1,99432600409838E-002j</v>
      </c>
      <c r="E151">
        <f>IMABS(D151)</f>
        <v>0.11530614334886563</v>
      </c>
      <c r="F151">
        <f t="shared" si="1"/>
        <v>-18.762951069815085</v>
      </c>
      <c r="G151">
        <f>IMARGUMENT(D151)/PI()*180</f>
        <v>-170.04008114313496</v>
      </c>
      <c r="H151">
        <f>E151*Data!$B$10</f>
        <v>0.11530614334886563</v>
      </c>
    </row>
    <row r="152" spans="1:8" ht="12.75">
      <c r="A152">
        <v>129</v>
      </c>
      <c r="B152" s="3">
        <f>IF(10*Data!$B$15&lt;Data!$B$16,(A152-100)*(Data!$B$16-10*Data!$B$15)/60+10*Data!$B$15,(A152-100)*(10*Data!$B$16-10*Data!$B$15)/100)+10*Data!$B$15</f>
        <v>13607.747634357052</v>
      </c>
      <c r="C152" s="2">
        <f>B152/Data!$B$16</f>
        <v>17.1</v>
      </c>
      <c r="D152" t="str">
        <f>IMDIV(IMPRODUCT(-Data!$B$8/Data!$B$6*Data!$B$10,IMDIV(COMPLEX(0,2*PI()*B152*Data!$B$13,"j"),COMPLEX(1,2*PI()*B152*Data!$B$13,"j")),"j"),COMPLEX(1,2*PI()*B152*Data!$B$14,"j"))</f>
        <v>-0,114201000866071-2,01732424655812E-002j</v>
      </c>
      <c r="E152">
        <f>IMABS(D152)</f>
        <v>0.1159690834247968</v>
      </c>
      <c r="F152">
        <f aca="true" t="shared" si="2" ref="F152:F215">20*LOG10(ABS(E152))</f>
        <v>-18.713155506429093</v>
      </c>
      <c r="G152">
        <f>IMARGUMENT(D152)/PI()*180</f>
        <v>-169.98222868400592</v>
      </c>
      <c r="H152">
        <f>E152*Data!$B$10</f>
        <v>0.1159690834247968</v>
      </c>
    </row>
    <row r="153" spans="1:8" ht="12.75">
      <c r="A153">
        <v>130</v>
      </c>
      <c r="B153" s="3">
        <f>IF(10*Data!$B$15&lt;Data!$B$16,(A153-100)*(Data!$B$16-10*Data!$B$15)/60+10*Data!$B$15,(A153-100)*(10*Data!$B$16-10*Data!$B$15)/100)+10*Data!$B$15</f>
        <v>13528.170162811104</v>
      </c>
      <c r="C153" s="2">
        <f>B153/Data!$B$16</f>
        <v>17</v>
      </c>
      <c r="D153" t="str">
        <f>IMDIV(IMPRODUCT(-Data!$B$8/Data!$B$6*Data!$B$10,IMDIV(COMPLEX(0,2*PI()*B153*Data!$B$13,"j"),COMPLEX(1,2*PI()*B153*Data!$B$13,"j")),"j"),COMPLEX(1,2*PI()*B153*Data!$B$14,"j"))</f>
        <v>-0,114840531952454-2,04072025420736E-002j</v>
      </c>
      <c r="E153">
        <f>IMABS(D153)</f>
        <v>0.11663962317632813</v>
      </c>
      <c r="F153">
        <f t="shared" si="2"/>
        <v>-18.663077841685542</v>
      </c>
      <c r="G153">
        <f>IMARGUMENT(D153)/PI()*180</f>
        <v>-169.92370252881332</v>
      </c>
      <c r="H153">
        <f>E153*Data!$B$10</f>
        <v>0.11663962317632813</v>
      </c>
    </row>
    <row r="154" spans="1:8" ht="12.75">
      <c r="A154">
        <v>131</v>
      </c>
      <c r="B154" s="3">
        <f>IF(10*Data!$B$15&lt;Data!$B$16,(A154-100)*(Data!$B$16-10*Data!$B$15)/60+10*Data!$B$15,(A154-100)*(10*Data!$B$16-10*Data!$B$15)/100)+10*Data!$B$15</f>
        <v>13448.592691265158</v>
      </c>
      <c r="C154" s="2">
        <f>B154/Data!$B$16</f>
        <v>16.900000000000002</v>
      </c>
      <c r="D154" t="str">
        <f>IMDIV(IMPRODUCT(-Data!$B$8/Data!$B$6*Data!$B$10,IMDIV(COMPLEX(0,2*PI()*B154*Data!$B$13,"j"),COMPLEX(1,2*PI()*B154*Data!$B$13,"j")),"j"),COMPLEX(1,2*PI()*B154*Data!$B$14,"j"))</f>
        <v>-0,115487065827712-2,06452319645464E-002j</v>
      </c>
      <c r="E154">
        <f>IMABS(D154)</f>
        <v>0.11731789282272424</v>
      </c>
      <c r="F154">
        <f t="shared" si="2"/>
        <v>-18.612714921958194</v>
      </c>
      <c r="G154">
        <f>IMARGUMENT(D154)/PI()*180</f>
        <v>-169.86449088164665</v>
      </c>
      <c r="H154">
        <f>E154*Data!$B$10</f>
        <v>0.11731789282272424</v>
      </c>
    </row>
    <row r="155" spans="1:8" ht="12.75">
      <c r="A155">
        <v>132</v>
      </c>
      <c r="B155" s="3">
        <f>IF(10*Data!$B$15&lt;Data!$B$16,(A155-100)*(Data!$B$16-10*Data!$B$15)/60+10*Data!$B$15,(A155-100)*(10*Data!$B$16-10*Data!$B$15)/100)+10*Data!$B$15</f>
        <v>13369.01521971921</v>
      </c>
      <c r="C155" s="2">
        <f>B155/Data!$B$16</f>
        <v>16.8</v>
      </c>
      <c r="D155" t="str">
        <f>IMDIV(IMPRODUCT(-Data!$B$8/Data!$B$6*Data!$B$10,IMDIV(COMPLEX(0,2*PI()*B155*Data!$B$13,"j"),COMPLEX(1,2*PI()*B155*Data!$B$13,"j")),"j"),COMPLEX(1,2*PI()*B155*Data!$B$14,"j"))</f>
        <v>-0,116140714304153-2,08874250675467E-002j</v>
      </c>
      <c r="E155">
        <f>IMABS(D155)</f>
        <v>0.11800402554587393</v>
      </c>
      <c r="F155">
        <f t="shared" si="2"/>
        <v>-18.562063541582678</v>
      </c>
      <c r="G155">
        <f>IMARGUMENT(D155)/PI()*180</f>
        <v>-169.80458167056653</v>
      </c>
      <c r="H155">
        <f>E155*Data!$B$10</f>
        <v>0.11800402554587393</v>
      </c>
    </row>
    <row r="156" spans="1:8" ht="12.75">
      <c r="A156">
        <v>133</v>
      </c>
      <c r="B156" s="3">
        <f>IF(10*Data!$B$15&lt;Data!$B$16,(A156-100)*(Data!$B$16-10*Data!$B$15)/60+10*Data!$B$15,(A156-100)*(10*Data!$B$16-10*Data!$B$15)/100)+10*Data!$B$15</f>
        <v>13289.43774817326</v>
      </c>
      <c r="C156" s="2">
        <f>B156/Data!$B$16</f>
        <v>16.7</v>
      </c>
      <c r="D156" t="str">
        <f>IMDIV(IMPRODUCT(-Data!$B$8/Data!$B$6*Data!$B$10,IMDIV(COMPLEX(0,2*PI()*B156*Data!$B$13,"j"),COMPLEX(1,2*PI()*B156*Data!$B$13,"j")),"j"),COMPLEX(1,2*PI()*B156*Data!$B$14,"j"))</f>
        <v>-0,116801591484874-2,11338789172314E-002j</v>
      </c>
      <c r="E156">
        <f>IMABS(D156)</f>
        <v>0.11869815757410723</v>
      </c>
      <c r="F156">
        <f t="shared" si="2"/>
        <v>-18.51112044173522</v>
      </c>
      <c r="G156">
        <f>IMARGUMENT(D156)/PI()*180</f>
        <v>-169.74396253951141</v>
      </c>
      <c r="H156">
        <f>E156*Data!$B$10</f>
        <v>0.11869815757410723</v>
      </c>
    </row>
    <row r="157" spans="1:8" ht="12.75">
      <c r="A157">
        <v>134</v>
      </c>
      <c r="B157" s="3">
        <f>IF(10*Data!$B$15&lt;Data!$B$16,(A157-100)*(Data!$B$16-10*Data!$B$15)/60+10*Data!$B$15,(A157-100)*(10*Data!$B$16-10*Data!$B$15)/100)+10*Data!$B$15</f>
        <v>13209.860276627314</v>
      </c>
      <c r="C157" s="2">
        <f>B157/Data!$B$16</f>
        <v>16.6</v>
      </c>
      <c r="D157" t="str">
        <f>IMDIV(IMPRODUCT(-Data!$B$8/Data!$B$6*Data!$B$10,IMDIV(COMPLEX(0,2*PI()*B157*Data!$B$13,"j"),COMPLEX(1,2*PI()*B157*Data!$B$13,"j")),"j"),COMPLEX(1,2*PI()*B157*Data!$B$14,"j"))</f>
        <v>-0,11746981381917-2,13846934061803E-002j</v>
      </c>
      <c r="E157">
        <f>IMABS(D157)</f>
        <v>0.11940042826885838</v>
      </c>
      <c r="F157">
        <f t="shared" si="2"/>
        <v>-18.459882309280665</v>
      </c>
      <c r="G157">
        <f>IMARGUMENT(D157)/PI()*180</f>
        <v>-169.68262083992053</v>
      </c>
      <c r="H157">
        <f>E157*Data!$B$10</f>
        <v>0.11940042826885838</v>
      </c>
    </row>
    <row r="158" spans="1:8" ht="12.75">
      <c r="A158">
        <v>135</v>
      </c>
      <c r="B158" s="3">
        <f>IF(10*Data!$B$15&lt;Data!$B$16,(A158-100)*(Data!$B$16-10*Data!$B$15)/60+10*Data!$B$15,(A158-100)*(10*Data!$B$16-10*Data!$B$15)/100)+10*Data!$B$15</f>
        <v>13130.282805081366</v>
      </c>
      <c r="C158" s="2">
        <f>B158/Data!$B$16</f>
        <v>16.5</v>
      </c>
      <c r="D158" t="str">
        <f>IMDIV(IMPRODUCT(-Data!$B$8/Data!$B$6*Data!$B$10,IMDIV(COMPLEX(0,2*PI()*B158*Data!$B$13,"j"),COMPLEX(1,2*PI()*B158*Data!$B$13,"j")),"j"),COMPLEX(1,2*PI()*B158*Data!$B$14,"j"))</f>
        <v>-0,118145500159385-2,16399713520429E-002j</v>
      </c>
      <c r="E158">
        <f>IMABS(D158)</f>
        <v>0.12011098021425219</v>
      </c>
      <c r="F158">
        <f t="shared" si="2"/>
        <v>-18.408345775591346</v>
      </c>
      <c r="G158">
        <f>IMARGUMENT(D158)/PI()*180</f>
        <v>-169.6205436220581</v>
      </c>
      <c r="H158">
        <f>E158*Data!$B$10</f>
        <v>0.12011098021425219</v>
      </c>
    </row>
    <row r="159" spans="1:8" ht="12.75">
      <c r="A159">
        <v>136</v>
      </c>
      <c r="B159" s="3">
        <f>IF(10*Data!$B$15&lt;Data!$B$16,(A159-100)*(Data!$B$16-10*Data!$B$15)/60+10*Data!$B$15,(A159-100)*(10*Data!$B$16-10*Data!$B$15)/100)+10*Data!$B$15</f>
        <v>13050.705333535418</v>
      </c>
      <c r="C159" s="2">
        <f>B159/Data!$B$16</f>
        <v>16.4</v>
      </c>
      <c r="D159" t="str">
        <f>IMDIV(IMPRODUCT(-Data!$B$8/Data!$B$6*Data!$B$10,IMDIV(COMPLEX(0,2*PI()*B159*Data!$B$13,"j"),COMPLEX(1,2*PI()*B159*Data!$B$13,"j")),"j"),COMPLEX(1,2*PI()*B159*Data!$B$14,"j"))</f>
        <v>-0,118828771819263-2,18998186001939E-002j</v>
      </c>
      <c r="E159">
        <f>IMABS(D159)</f>
        <v>0.12082995930975013</v>
      </c>
      <c r="F159">
        <f t="shared" si="2"/>
        <v>-18.356507415334224</v>
      </c>
      <c r="G159">
        <f>IMARGUMENT(D159)/PI()*180</f>
        <v>-169.55771762602967</v>
      </c>
      <c r="H159">
        <f>E159*Data!$B$10</f>
        <v>0.12082995930975013</v>
      </c>
    </row>
    <row r="160" spans="1:8" ht="12.75">
      <c r="A160">
        <v>137</v>
      </c>
      <c r="B160" s="3">
        <f>IF(10*Data!$B$15&lt;Data!$B$16,(A160-100)*(Data!$B$16-10*Data!$B$15)/60+10*Data!$B$15,(A160-100)*(10*Data!$B$16-10*Data!$B$15)/100)+10*Data!$B$15</f>
        <v>12971.127861989471</v>
      </c>
      <c r="C160" s="2">
        <f>B160/Data!$B$16</f>
        <v>16.3</v>
      </c>
      <c r="D160" t="str">
        <f>IMDIV(IMPRODUCT(-Data!$B$8/Data!$B$6*Data!$B$10,IMDIV(COMPLEX(0,2*PI()*B160*Data!$B$13,"j"),COMPLEX(1,2*PI()*B160*Data!$B$13,"j")),"j"),COMPLEX(1,2*PI()*B160*Data!$B$14,"j"))</f>
        <v>-0,119519752633829-2,21643441305861E-002j</v>
      </c>
      <c r="E160">
        <f>IMABS(D160)</f>
        <v>0.12155751486597084</v>
      </c>
      <c r="F160">
        <f t="shared" si="2"/>
        <v>-18.30436374522591</v>
      </c>
      <c r="G160">
        <f>IMARGUMENT(D160)/PI()*180</f>
        <v>-169.4941292724747</v>
      </c>
      <c r="H160">
        <f>E160*Data!$B$10</f>
        <v>0.12155751486597084</v>
      </c>
    </row>
    <row r="161" spans="1:8" ht="12.75">
      <c r="A161">
        <v>138</v>
      </c>
      <c r="B161" s="3">
        <f>IF(10*Data!$B$15&lt;Data!$B$16,(A161-100)*(Data!$B$16-10*Data!$B$15)/60+10*Data!$B$15,(A161-100)*(10*Data!$B$16-10*Data!$B$15)/100)+10*Data!$B$15</f>
        <v>12891.550390443525</v>
      </c>
      <c r="C161" s="2">
        <f>B161/Data!$B$16</f>
        <v>16.200000000000003</v>
      </c>
      <c r="D161" t="str">
        <f>IMDIV(IMPRODUCT(-Data!$B$8/Data!$B$6*Data!$B$10,IMDIV(COMPLEX(0,2*PI()*B161*Data!$B$13,"j"),COMPLEX(1,2*PI()*B161*Data!$B$13,"j")),"j"),COMPLEX(1,2*PI()*B161*Data!$B$14,"j"))</f>
        <v>-0,120218569020837-2,24336601689937E-002j</v>
      </c>
      <c r="E161">
        <f>IMABS(D161)</f>
        <v>0.12229379970381019</v>
      </c>
      <c r="F161">
        <f t="shared" si="2"/>
        <v>-18.251911222754515</v>
      </c>
      <c r="G161">
        <f>IMARGUMENT(D161)/PI()*180</f>
        <v>-169.42976465292438</v>
      </c>
      <c r="H161">
        <f>E161*Data!$B$10</f>
        <v>0.12229379970381019</v>
      </c>
    </row>
    <row r="162" spans="1:8" ht="12.75">
      <c r="A162">
        <v>139</v>
      </c>
      <c r="B162" s="3">
        <f>IF(10*Data!$B$15&lt;Data!$B$16,(A162-100)*(Data!$B$16-10*Data!$B$15)/60+10*Data!$B$15,(A162-100)*(10*Data!$B$16-10*Data!$B$15)/100)+10*Data!$B$15</f>
        <v>12811.972918897576</v>
      </c>
      <c r="C162" s="2">
        <f>B162/Data!$B$16</f>
        <v>16.1</v>
      </c>
      <c r="D162" t="str">
        <f>IMDIV(IMPRODUCT(-Data!$B$8/Data!$B$6*Data!$B$10,IMDIV(COMPLEX(0,2*PI()*B162*Data!$B$13,"j"),COMPLEX(1,2*PI()*B162*Data!$B$13,"j")),"j"),COMPLEX(1,2*PI()*B162*Data!$B$14,"j"))</f>
        <v>-0,120925350043825-2,27078823028527E-002j</v>
      </c>
      <c r="E162">
        <f>IMABS(D162)</f>
        <v>0.12303897025699548</v>
      </c>
      <c r="F162">
        <f t="shared" si="2"/>
        <v>-18.199146244867194</v>
      </c>
      <c r="G162">
        <f>IMARGUMENT(D162)/PI()*180</f>
        <v>-169.36460951980922</v>
      </c>
      <c r="H162">
        <f>E162*Data!$B$10</f>
        <v>0.12303897025699548</v>
      </c>
    </row>
    <row r="163" spans="1:8" ht="12.75">
      <c r="A163">
        <v>140</v>
      </c>
      <c r="B163" s="3">
        <f>IF(10*Data!$B$15&lt;Data!$B$16,(A163-100)*(Data!$B$16-10*Data!$B$15)/60+10*Data!$B$15,(A163-100)*(10*Data!$B$16-10*Data!$B$15)/100)+10*Data!$B$15</f>
        <v>12732.395447351628</v>
      </c>
      <c r="C163" s="2">
        <f>B163/Data!$B$16</f>
        <v>16</v>
      </c>
      <c r="D163" t="str">
        <f>IMDIV(IMPRODUCT(-Data!$B$8/Data!$B$6*Data!$B$10,IMDIV(COMPLEX(0,2*PI()*B163*Data!$B$13,"j"),COMPLEX(1,2*PI()*B163*Data!$B$13,"j")),"j"),COMPLEX(1,2*PI()*B163*Data!$B$14,"j"))</f>
        <v>-0,121640227476803-2,29871296019156E-002j</v>
      </c>
      <c r="E163">
        <f>IMABS(D163)</f>
        <v>0.12379318667819987</v>
      </c>
      <c r="F163">
        <f t="shared" si="2"/>
        <v>-18.14606514662303</v>
      </c>
      <c r="G163">
        <f>IMARGUMENT(D163)/PI()*180</f>
        <v>-169.29864927610083</v>
      </c>
      <c r="H163">
        <f>E163*Data!$B$10</f>
        <v>0.12379318667819987</v>
      </c>
    </row>
    <row r="164" spans="1:8" ht="12.75">
      <c r="A164">
        <v>141</v>
      </c>
      <c r="B164" s="3">
        <f>IF(10*Data!$B$15&lt;Data!$B$16,(A164-100)*(Data!$B$16-10*Data!$B$15)/60+10*Data!$B$15,(A164-100)*(10*Data!$B$16-10*Data!$B$15)/100)+10*Data!$B$15</f>
        <v>12652.81797580568</v>
      </c>
      <c r="C164" s="2">
        <f>B164/Data!$B$16</f>
        <v>15.899999999999999</v>
      </c>
      <c r="D164" t="str">
        <f>IMDIV(IMPRODUCT(-Data!$B$8/Data!$B$6*Data!$B$10,IMDIV(COMPLEX(0,2*PI()*B164*Data!$B$13,"j"),COMPLEX(1,2*PI()*B164*Data!$B$13,"j")),"j"),COMPLEX(1,2*PI()*B164*Data!$B$14,"j"))</f>
        <v>-0,122363335870634-2,32715247439466E-002j</v>
      </c>
      <c r="E164">
        <f>IMABS(D164)</f>
        <v>0.12455661294888243</v>
      </c>
      <c r="F164">
        <f t="shared" si="2"/>
        <v>-18.092664199808702</v>
      </c>
      <c r="G164">
        <f>IMARGUMENT(D164)/PI()*180</f>
        <v>-169.23186896457494</v>
      </c>
      <c r="H164">
        <f>E164*Data!$B$10</f>
        <v>0.12455661294888243</v>
      </c>
    </row>
    <row r="165" spans="1:8" ht="12.75">
      <c r="A165">
        <v>142</v>
      </c>
      <c r="B165" s="3">
        <f>IF(10*Data!$B$15&lt;Data!$B$16,(A165-100)*(Data!$B$16-10*Data!$B$15)/60+10*Data!$B$15,(A165-100)*(10*Data!$B$16-10*Data!$B$15)/100)+10*Data!$B$15</f>
        <v>12573.240504259733</v>
      </c>
      <c r="C165" s="2">
        <f>B165/Data!$B$16</f>
        <v>15.8</v>
      </c>
      <c r="D165" t="str">
        <f>IMDIV(IMPRODUCT(-Data!$B$8/Data!$B$6*Data!$B$10,IMDIV(COMPLEX(0,2*PI()*B165*Data!$B$13,"j"),COMPLEX(1,2*PI()*B165*Data!$B$13,"j")),"j"),COMPLEX(1,2*PI()*B165*Data!$B$14,"j"))</f>
        <v>-0,123094812621119-2,35611941456996E-002j</v>
      </c>
      <c r="E165">
        <f>IMABS(D165)</f>
        <v>0.12532941699297795</v>
      </c>
      <c r="F165">
        <f t="shared" si="2"/>
        <v>-18.03893961151763</v>
      </c>
      <c r="G165">
        <f>IMARGUMENT(D165)/PI()*180</f>
        <v>-169.1642532566759</v>
      </c>
      <c r="H165">
        <f>E165*Data!$B$10</f>
        <v>0.12532941699297795</v>
      </c>
    </row>
    <row r="166" spans="1:8" ht="12.75">
      <c r="A166">
        <v>143</v>
      </c>
      <c r="B166" s="3">
        <f>IF(10*Data!$B$15&lt;Data!$B$16,(A166-100)*(Data!$B$16-10*Data!$B$15)/60+10*Data!$B$15,(A166-100)*(10*Data!$B$16-10*Data!$B$15)/100)+10*Data!$B$15</f>
        <v>12493.663032713785</v>
      </c>
      <c r="C166" s="2">
        <f>B166/Data!$B$16</f>
        <v>15.7</v>
      </c>
      <c r="D166" t="str">
        <f>IMDIV(IMPRODUCT(-Data!$B$8/Data!$B$6*Data!$B$10,IMDIV(COMPLEX(0,2*PI()*B166*Data!$B$13,"j"),COMPLEX(1,2*PI()*B166*Data!$B$13,"j")),"j"),COMPLEX(1,2*PI()*B166*Data!$B$14,"j"))</f>
        <v>-0,123834798038843-2,38562680994295E-002j</v>
      </c>
      <c r="E166">
        <f>IMABS(D166)</f>
        <v>0.12611177079461255</v>
      </c>
      <c r="F166">
        <f t="shared" si="2"/>
        <v>-17.984887522690073</v>
      </c>
      <c r="G166">
        <f>IMARGUMENT(D166)/PI()*180</f>
        <v>-169.0957864409686</v>
      </c>
      <c r="H166">
        <f>E166*Data!$B$10</f>
        <v>0.12611177079461255</v>
      </c>
    </row>
    <row r="167" spans="1:8" ht="12.75">
      <c r="A167">
        <v>144</v>
      </c>
      <c r="B167" s="3">
        <f>IF(10*Data!$B$15&lt;Data!$B$16,(A167-100)*(Data!$B$16-10*Data!$B$15)/60+10*Data!$B$15,(A167-100)*(10*Data!$B$16-10*Data!$B$15)/100)+10*Data!$B$15</f>
        <v>12414.085561167838</v>
      </c>
      <c r="C167" s="2">
        <f>B167/Data!$B$16</f>
        <v>15.600000000000001</v>
      </c>
      <c r="D167" t="str">
        <f>IMDIV(IMPRODUCT(-Data!$B$8/Data!$B$6*Data!$B$10,IMDIV(COMPLEX(0,2*PI()*B167*Data!$B$13,"j"),COMPLEX(1,2*PI()*B167*Data!$B$13,"j")),"j"),COMPLEX(1,2*PI()*B167*Data!$B$14,"j"))</f>
        <v>-0,124583435420817-2,41568809152065E-002j</v>
      </c>
      <c r="E167">
        <f>IMABS(D167)</f>
        <v>0.12690385052000727</v>
      </c>
      <c r="F167">
        <f t="shared" si="2"/>
        <v>-17.930504006613155</v>
      </c>
      <c r="G167">
        <f>IMARGUMENT(D167)/PI()*180</f>
        <v>-169.02645241115775</v>
      </c>
      <c r="H167">
        <f>E167*Data!$B$10</f>
        <v>0.12690385052000727</v>
      </c>
    </row>
    <row r="168" spans="1:8" ht="12.75">
      <c r="A168">
        <v>145</v>
      </c>
      <c r="B168" s="3">
        <f>IF(10*Data!$B$15&lt;Data!$B$16,(A168-100)*(Data!$B$16-10*Data!$B$15)/60+10*Data!$B$15,(A168-100)*(10*Data!$B$16-10*Data!$B$15)/100)+10*Data!$B$15</f>
        <v>12334.50808962189</v>
      </c>
      <c r="C168" s="2">
        <f>B168/Data!$B$16</f>
        <v>15.5</v>
      </c>
      <c r="D168" t="str">
        <f>IMDIV(IMPRODUCT(-Data!$B$8/Data!$B$6*Data!$B$10,IMDIV(COMPLEX(0,2*PI()*B168*Data!$B$13,"j"),COMPLEX(1,2*PI()*B168*Data!$B$13,"j")),"j"),COMPLEX(1,2*PI()*B168*Data!$B$14,"j"))</f>
        <v>-0,125340871123934-2,44631710693091E-002j</v>
      </c>
      <c r="E168">
        <f>IMABS(D168)</f>
        <v>0.12770583664372162</v>
      </c>
      <c r="F168">
        <f t="shared" si="2"/>
        <v>-17.875785067380914</v>
      </c>
      <c r="G168">
        <f>IMARGUMENT(D168)/PI()*180</f>
        <v>-168.95623465365645</v>
      </c>
      <c r="H168">
        <f>E168*Data!$B$10</f>
        <v>0.12770583664372162</v>
      </c>
    </row>
    <row r="169" spans="1:8" ht="12.75">
      <c r="A169">
        <v>146</v>
      </c>
      <c r="B169" s="3">
        <f>IF(10*Data!$B$15&lt;Data!$B$16,(A169-100)*(Data!$B$16-10*Data!$B$15)/60+10*Data!$B$15,(A169-100)*(10*Data!$B$16-10*Data!$B$15)/100)+10*Data!$B$15</f>
        <v>12254.930618075941</v>
      </c>
      <c r="C169" s="2">
        <f>B169/Data!$B$16</f>
        <v>15.399999999999999</v>
      </c>
      <c r="D169" t="str">
        <f>IMDIV(IMPRODUCT(-Data!$B$8/Data!$B$6*Data!$B$10,IMDIV(COMPLEX(0,2*PI()*B169*Data!$B$13,"j"),COMPLEX(1,2*PI()*B169*Data!$B$13,"j")),"j"),COMPLEX(1,2*PI()*B169*Data!$B$14,"j"))</f>
        <v>-0,126107254640305-2,47752813589987E-002j</v>
      </c>
      <c r="E169">
        <f>IMABS(D169)</f>
        <v>0.1285179140794476</v>
      </c>
      <c r="F169">
        <f t="shared" si="2"/>
        <v>-17.820726638310987</v>
      </c>
      <c r="G169">
        <f>IMARGUMENT(D169)/PI()*180</f>
        <v>-168.88511623468403</v>
      </c>
      <c r="H169">
        <f>E169*Data!$B$10</f>
        <v>0.1285179140794476</v>
      </c>
    </row>
    <row r="170" spans="1:8" ht="12.75">
      <c r="A170">
        <v>147</v>
      </c>
      <c r="B170" s="3">
        <f>IF(10*Data!$B$15&lt;Data!$B$16,(A170-100)*(Data!$B$16-10*Data!$B$15)/60+10*Data!$B$15,(A170-100)*(10*Data!$B$16-10*Data!$B$15)/100)+10*Data!$B$15</f>
        <v>12175.353146529995</v>
      </c>
      <c r="C170" s="2">
        <f>B170/Data!$B$16</f>
        <v>15.3</v>
      </c>
      <c r="D170" t="str">
        <f>IMDIV(IMPRODUCT(-Data!$B$8/Data!$B$6*Data!$B$10,IMDIV(COMPLEX(0,2*PI()*B170*Data!$B$13,"j"),COMPLEX(1,2*PI()*B170*Data!$B$13,"j")),"j"),COMPLEX(1,2*PI()*B170*Data!$B$14,"j"))</f>
        <v>-0,126882738674494-2,50933590639807E-002j</v>
      </c>
      <c r="E170">
        <f>IMABS(D170)</f>
        <v>0.1293402723155236</v>
      </c>
      <c r="F170">
        <f t="shared" si="2"/>
        <v>-17.7653245803179</v>
      </c>
      <c r="G170">
        <f>IMARGUMENT(D170)/PI()*180</f>
        <v>-168.81307978687377</v>
      </c>
      <c r="H170">
        <f>E170*Data!$B$10</f>
        <v>0.1293402723155236</v>
      </c>
    </row>
    <row r="171" spans="1:8" ht="12.75">
      <c r="A171">
        <v>148</v>
      </c>
      <c r="B171" s="3">
        <f>IF(10*Data!$B$15&lt;Data!$B$16,(A171-100)*(Data!$B$16-10*Data!$B$15)/60+10*Data!$B$15,(A171-100)*(10*Data!$B$16-10*Data!$B$15)/100)+10*Data!$B$15</f>
        <v>12095.775674984046</v>
      </c>
      <c r="C171" s="2">
        <f>B171/Data!$B$16</f>
        <v>15.2</v>
      </c>
      <c r="D171" t="str">
        <f>IMDIV(IMPRODUCT(-Data!$B$8/Data!$B$6*Data!$B$10,IMDIV(COMPLEX(0,2*PI()*B171*Data!$B$13,"j"),COMPLEX(1,2*PI()*B171*Data!$B$13,"j")),"j"),COMPLEX(1,2*PI()*B171*Data!$B$14,"j"))</f>
        <v>-0,127667479222673-2,54175561148878E-002j</v>
      </c>
      <c r="E171">
        <f>IMABS(D171)</f>
        <v>0.13017310555535316</v>
      </c>
      <c r="F171">
        <f t="shared" si="2"/>
        <v>-17.70957468024236</v>
      </c>
      <c r="G171">
        <f>IMARGUMENT(D171)/PI()*180</f>
        <v>-168.7401074953644</v>
      </c>
      <c r="H171">
        <f>E171*Data!$B$10</f>
        <v>0.13017310555535316</v>
      </c>
    </row>
    <row r="172" spans="1:8" ht="12.75">
      <c r="A172">
        <v>149</v>
      </c>
      <c r="B172" s="3">
        <f>IF(10*Data!$B$15&lt;Data!$B$16,(A172-100)*(Data!$B$16-10*Data!$B$15)/60+10*Data!$B$15,(A172-100)*(10*Data!$B$16-10*Data!$B$15)/100)+10*Data!$B$15</f>
        <v>12016.1982034381</v>
      </c>
      <c r="C172" s="2">
        <f>B172/Data!$B$16</f>
        <v>15.100000000000001</v>
      </c>
      <c r="D172" t="str">
        <f>IMDIV(IMPRODUCT(-Data!$B$8/Data!$B$6*Data!$B$10,IMDIV(COMPLEX(0,2*PI()*B172*Data!$B$13,"j"),COMPLEX(1,2*PI()*B172*Data!$B$13,"j")),"j"),COMPLEX(1,2*PI()*B172*Data!$B$14,"j"))</f>
        <v>-0,12846163565377-2,57480292691286E-002j</v>
      </c>
      <c r="E172">
        <f>IMABS(D172)</f>
        <v>0.13101661286297192</v>
      </c>
      <c r="F172">
        <f t="shared" si="2"/>
        <v>-17.653472649132635</v>
      </c>
      <c r="G172">
        <f>IMARGUMENT(D172)/PI()*180</f>
        <v>-168.66618108335857</v>
      </c>
      <c r="H172">
        <f>E172*Data!$B$10</f>
        <v>0.13101661286297192</v>
      </c>
    </row>
    <row r="173" spans="1:8" ht="12.75">
      <c r="A173">
        <v>150</v>
      </c>
      <c r="B173" s="3">
        <f>IF(10*Data!$B$15&lt;Data!$B$16,(A173-100)*(Data!$B$16-10*Data!$B$15)/60+10*Data!$B$15,(A173-100)*(10*Data!$B$16-10*Data!$B$15)/100)+10*Data!$B$15</f>
        <v>11936.620731892152</v>
      </c>
      <c r="C173" s="2">
        <f>B173/Data!$B$16</f>
        <v>15</v>
      </c>
      <c r="D173" t="str">
        <f>IMDIV(IMPRODUCT(-Data!$B$8/Data!$B$6*Data!$B$10,IMDIV(COMPLEX(0,2*PI()*B173*Data!$B$13,"j"),COMPLEX(1,2*PI()*B173*Data!$B$13,"j")),"j"),COMPLEX(1,2*PI()*B173*Data!$B$14,"j"))</f>
        <v>-0,129265370792596-2,608494029447E-002j</v>
      </c>
      <c r="E173">
        <f>IMABS(D173)</f>
        <v>0.1318709983139333</v>
      </c>
      <c r="F173">
        <f t="shared" si="2"/>
        <v>-17.59701412047962</v>
      </c>
      <c r="G173">
        <f>IMARGUMENT(D173)/PI()*180</f>
        <v>-168.59128179711823</v>
      </c>
      <c r="H173">
        <f>E173*Data!$B$10</f>
        <v>0.1318709983139333</v>
      </c>
    </row>
    <row r="174" spans="1:8" ht="12.75">
      <c r="A174">
        <v>151</v>
      </c>
      <c r="B174" s="3">
        <f>IF(10*Data!$B$15&lt;Data!$B$16,(A174-100)*(Data!$B$16-10*Data!$B$15)/60+10*Data!$B$15,(A174-100)*(10*Data!$B$16-10*Data!$B$15)/100)+10*Data!$B$15</f>
        <v>11857.043260346203</v>
      </c>
      <c r="C174" s="2">
        <f>B174/Data!$B$16</f>
        <v>14.9</v>
      </c>
      <c r="D174" t="str">
        <f>IMDIV(IMPRODUCT(-Data!$B$8/Data!$B$6*Data!$B$10,IMDIV(COMPLEX(0,2*PI()*B174*Data!$B$13,"j"),COMPLEX(1,2*PI()*B174*Data!$B$13,"j")),"j"),COMPLEX(1,2*PI()*B174*Data!$B$14,"j"))</f>
        <v>-0,130078851005022-2,64284561607404E-002j</v>
      </c>
      <c r="E174">
        <f>IMABS(D174)</f>
        <v>0.13273647115177836</v>
      </c>
      <c r="F174">
        <f t="shared" si="2"/>
        <v>-17.540194648401407</v>
      </c>
      <c r="G174">
        <f>IMARGUMENT(D174)/PI()*180</f>
        <v>-168.5153903903758</v>
      </c>
      <c r="H174">
        <f>E174*Data!$B$10</f>
        <v>0.13273647115177836</v>
      </c>
    </row>
    <row r="175" spans="1:8" ht="12.75">
      <c r="A175">
        <v>152</v>
      </c>
      <c r="B175" s="3">
        <f>IF(10*Data!$B$15&lt;Data!$B$16,(A175-100)*(Data!$B$16-10*Data!$B$15)/60+10*Data!$B$15,(A175-100)*(10*Data!$B$16-10*Data!$B$15)/100)+10*Data!$B$15</f>
        <v>11777.465788800255</v>
      </c>
      <c r="C175" s="2">
        <f>B175/Data!$B$16</f>
        <v>14.799999999999999</v>
      </c>
      <c r="D175" t="str">
        <f>IMDIV(IMPRODUCT(-Data!$B$8/Data!$B$6*Data!$B$10,IMDIV(COMPLEX(0,2*PI()*B175*Data!$B$13,"j"),COMPLEX(1,2*PI()*B175*Data!$B$13,"j")),"j"),COMPLEX(1,2*PI()*B175*Data!$B$14,"j"))</f>
        <v>-0,130902246285207-2,67787492400625E-002j</v>
      </c>
      <c r="E175">
        <f>IMABS(D175)</f>
        <v>0.13361324595029916</v>
      </c>
      <c r="F175">
        <f t="shared" si="2"/>
        <v>-17.483009705777636</v>
      </c>
      <c r="G175">
        <f>IMARGUMENT(D175)/PI()*180</f>
        <v>-168.43848710813174</v>
      </c>
      <c r="H175">
        <f>E175*Data!$B$10</f>
        <v>0.13361324595029916</v>
      </c>
    </row>
    <row r="176" spans="1:8" ht="12.75">
      <c r="A176">
        <v>153</v>
      </c>
      <c r="B176" s="3">
        <f>IF(10*Data!$B$15&lt;Data!$B$16,(A176-100)*(Data!$B$16-10*Data!$B$15)/60+10*Data!$B$15,(A176-100)*(10*Data!$B$16-10*Data!$B$15)/100)+10*Data!$B$15</f>
        <v>11697.888317254308</v>
      </c>
      <c r="C176" s="2">
        <f>B176/Data!$B$16</f>
        <v>14.700000000000001</v>
      </c>
      <c r="D176" t="str">
        <f>IMDIV(IMPRODUCT(-Data!$B$8/Data!$B$6*Data!$B$10,IMDIV(COMPLEX(0,2*PI()*B176*Data!$B$13,"j"),COMPLEX(1,2*PI()*B176*Data!$B$13,"j")),"j"),COMPLEX(1,2*PI()*B176*Data!$B$14,"j"))</f>
        <v>-0,131735730344912-2,71359975160476E-002j</v>
      </c>
      <c r="E176">
        <f>IMABS(D176)</f>
        <v>0.1345015427818518</v>
      </c>
      <c r="F176">
        <f t="shared" si="2"/>
        <v>-17.425454682331495</v>
      </c>
      <c r="G176">
        <f>IMARGUMENT(D176)/PI()*180</f>
        <v>-168.3605516698111</v>
      </c>
      <c r="H176">
        <f>E176*Data!$B$10</f>
        <v>0.1345015427818518</v>
      </c>
    </row>
    <row r="177" spans="1:8" ht="12.75">
      <c r="A177">
        <v>154</v>
      </c>
      <c r="B177" s="3">
        <f>IF(10*Data!$B$15&lt;Data!$B$16,(A177-100)*(Data!$B$16-10*Data!$B$15)/60+10*Data!$B$15,(A177-100)*(10*Data!$B$16-10*Data!$B$15)/100)+10*Data!$B$15</f>
        <v>11618.31084570836</v>
      </c>
      <c r="C177" s="2">
        <f>B177/Data!$B$16</f>
        <v>14.6</v>
      </c>
      <c r="D177" t="str">
        <f>IMDIV(IMPRODUCT(-Data!$B$8/Data!$B$6*Data!$B$10,IMDIV(COMPLEX(0,2*PI()*B177*Data!$B$13,"j"),COMPLEX(1,2*PI()*B177*Data!$B$13,"j")),"j"),COMPLEX(1,2*PI()*B177*Data!$B$14,"j"))</f>
        <v>-0,132579480704937-2,75003848024069E-002j</v>
      </c>
      <c r="E177">
        <f>IMABS(D177)</f>
        <v>0.13540158739199187</v>
      </c>
      <c r="F177">
        <f t="shared" si="2"/>
        <v>-17.367524882656845</v>
      </c>
      <c r="G177">
        <f>IMARGUMENT(D177)/PI()*180</f>
        <v>-168.28156325175095</v>
      </c>
      <c r="H177">
        <f>E177*Data!$B$10</f>
        <v>0.13540158739199187</v>
      </c>
    </row>
    <row r="178" spans="1:8" ht="12.75">
      <c r="A178">
        <v>155</v>
      </c>
      <c r="B178" s="3">
        <f>IF(10*Data!$B$15&lt;Data!$B$16,(A178-100)*(Data!$B$16-10*Data!$B$15)/60+10*Data!$B$15,(A178-100)*(10*Data!$B$16-10*Data!$B$15)/100)+10*Data!$B$15</f>
        <v>11538.733374162413</v>
      </c>
      <c r="C178" s="2">
        <f>B178/Data!$B$16</f>
        <v>14.5</v>
      </c>
      <c r="D178" t="str">
        <f>IMDIV(IMPRODUCT(-Data!$B$8/Data!$B$6*Data!$B$10,IMDIV(COMPLEX(0,2*PI()*B178*Data!$B$13,"j"),COMPLEX(1,2*PI()*B178*Data!$B$13,"j")),"j"),COMPLEX(1,2*PI()*B178*Data!$B$14,"j"))</f>
        <v>-0,133433678788674-2,78721009714637E-002j</v>
      </c>
      <c r="E178">
        <f>IMABS(D178)</f>
        <v>0.13631361138067796</v>
      </c>
      <c r="F178">
        <f t="shared" si="2"/>
        <v>-17.309215524190527</v>
      </c>
      <c r="G178">
        <f>IMARGUMENT(D178)/PI()*180</f>
        <v>-168.20150046898422</v>
      </c>
      <c r="H178">
        <f>E178*Data!$B$10</f>
        <v>0.13631361138067796</v>
      </c>
    </row>
    <row r="179" spans="1:8" ht="12.75">
      <c r="A179">
        <v>156</v>
      </c>
      <c r="B179" s="3">
        <f>IF(10*Data!$B$15&lt;Data!$B$16,(A179-100)*(Data!$B$16-10*Data!$B$15)/60+10*Data!$B$15,(A179-100)*(10*Data!$B$16-10*Data!$B$15)/100)+10*Data!$B$15</f>
        <v>11459.155902616465</v>
      </c>
      <c r="C179" s="2">
        <f>B179/Data!$B$16</f>
        <v>14.4</v>
      </c>
      <c r="D179" t="str">
        <f>IMDIV(IMPRODUCT(-Data!$B$8/Data!$B$6*Data!$B$10,IMDIV(COMPLEX(0,2*PI()*B179*Data!$B$13,"j"),COMPLEX(1,2*PI()*B179*Data!$B$13,"j")),"j"),COMPLEX(1,2*PI()*B179*Data!$B$14,"j"))</f>
        <v>-0,134298510017818-2,82513421930743E-002j</v>
      </c>
      <c r="E179">
        <f>IMABS(D179)</f>
        <v>0.13723785239035236</v>
      </c>
      <c r="F179">
        <f t="shared" si="2"/>
        <v>-17.250521735126526</v>
      </c>
      <c r="G179">
        <f>IMARGUMENT(D179)/PI()*180</f>
        <v>-168.1203413562909</v>
      </c>
      <c r="H179">
        <f>E179*Data!$B$10</f>
        <v>0.13723785239035236</v>
      </c>
    </row>
    <row r="180" spans="1:8" ht="12.75">
      <c r="A180">
        <v>157</v>
      </c>
      <c r="B180" s="3">
        <f>IF(10*Data!$B$15&lt;Data!$B$16,(A180-100)*(Data!$B$16-10*Data!$B$15)/60+10*Data!$B$15,(A180-100)*(10*Data!$B$16-10*Data!$B$15)/100)+10*Data!$B$15</f>
        <v>11379.578431070517</v>
      </c>
      <c r="C180" s="2">
        <f>B180/Data!$B$16</f>
        <v>14.299999999999999</v>
      </c>
      <c r="D180" t="str">
        <f>IMDIV(IMPRODUCT(-Data!$B$8/Data!$B$6*Data!$B$10,IMDIV(COMPLEX(0,2*PI()*B180*Data!$B$13,"j"),COMPLEX(1,2*PI()*B180*Data!$B$13,"j")),"j"),COMPLEX(1,2*PI()*B180*Data!$B$14,"j"))</f>
        <v>-0,135174163910242-2,86383111844999E-002j</v>
      </c>
      <c r="E180">
        <f>IMABS(D180)</f>
        <v>0.1381745543011926</v>
      </c>
      <c r="F180">
        <f t="shared" si="2"/>
        <v>-17.19143855227056</v>
      </c>
      <c r="G180">
        <f>IMARGUMENT(D180)/PI()*180</f>
        <v>-168.0380633484788</v>
      </c>
      <c r="H180">
        <f>E180*Data!$B$10</f>
        <v>0.1381745543011926</v>
      </c>
    </row>
    <row r="181" spans="1:8" ht="12.75">
      <c r="A181">
        <v>158</v>
      </c>
      <c r="B181" s="3">
        <f>IF(10*Data!$B$15&lt;Data!$B$16,(A181-100)*(Data!$B$16-10*Data!$B$15)/60+10*Data!$B$15,(A181-100)*(10*Data!$B$16-10*Data!$B$15)/100)+10*Data!$B$15</f>
        <v>11300.00095952457</v>
      </c>
      <c r="C181" s="2">
        <f>B181/Data!$B$16</f>
        <v>14.200000000000001</v>
      </c>
      <c r="D181" t="str">
        <f>IMDIV(IMPRODUCT(-Data!$B$8/Data!$B$6*Data!$B$10,IMDIV(COMPLEX(0,2*PI()*B181*Data!$B$13,"j"),COMPLEX(1,2*PI()*B181*Data!$B$13,"j")),"j"),COMPLEX(1,2*PI()*B181*Data!$B$14,"j"))</f>
        <v>-0,136060834180031-2,90332174717959E-002j</v>
      </c>
      <c r="E181">
        <f>IMABS(D181)</f>
        <v>0.13912396743383396</v>
      </c>
      <c r="F181">
        <f t="shared" si="2"/>
        <v>-17.131960918834157</v>
      </c>
      <c r="G181">
        <f>IMARGUMENT(D181)/PI()*180</f>
        <v>-167.95464325985952</v>
      </c>
      <c r="H181">
        <f>E181*Data!$B$10</f>
        <v>0.13912396743383396</v>
      </c>
    </row>
    <row r="182" spans="1:8" ht="12.75">
      <c r="A182">
        <v>159</v>
      </c>
      <c r="B182" s="3">
        <f>IF(10*Data!$B$15&lt;Data!$B$16,(A182-100)*(Data!$B$16-10*Data!$B$15)/60+10*Data!$B$15,(A182-100)*(10*Data!$B$16-10*Data!$B$15)/100)+10*Data!$B$15</f>
        <v>11220.423487978622</v>
      </c>
      <c r="C182" s="2">
        <f>B182/Data!$B$16</f>
        <v>14.1</v>
      </c>
      <c r="D182" t="str">
        <f>IMDIV(IMPRODUCT(-Data!$B$8/Data!$B$6*Data!$B$10,IMDIV(COMPLEX(0,2*PI()*B182*Data!$B$13,"j"),COMPLEX(1,2*PI()*B182*Data!$B$13,"j")),"j"),COMPLEX(1,2*PI()*B182*Data!$B$14,"j"))</f>
        <v>-0,1369587188397-2,94362776633265E-002j</v>
      </c>
      <c r="E182">
        <f>IMABS(D182)</f>
        <v>0.1400863487599147</v>
      </c>
      <c r="F182">
        <f t="shared" si="2"/>
        <v>-17.072083682164735</v>
      </c>
      <c r="G182">
        <f>IMARGUMENT(D182)/PI()*180</f>
        <v>-167.87005726287998</v>
      </c>
      <c r="H182">
        <f>E182*Data!$B$10</f>
        <v>0.1400863487599147</v>
      </c>
    </row>
    <row r="183" spans="1:8" ht="12.75">
      <c r="A183">
        <v>160</v>
      </c>
      <c r="B183" s="3">
        <f>IF(10*Data!$B$15&lt;Data!$B$16,(A183-100)*(Data!$B$16-10*Data!$B$15)/60+10*Data!$B$15,(A183-100)*(10*Data!$B$16-10*Data!$B$15)/100)+10*Data!$B$15</f>
        <v>11140.846016432675</v>
      </c>
      <c r="C183" s="2">
        <f>B183/Data!$B$16</f>
        <v>14.000000000000002</v>
      </c>
      <c r="D183" t="str">
        <f>IMDIV(IMPRODUCT(-Data!$B$8/Data!$B$6*Data!$B$10,IMDIV(COMPLEX(0,2*PI()*B183*Data!$B$13,"j"),COMPLEX(1,2*PI()*B183*Data!$B$13,"j")),"j"),COMPLEX(1,2*PI()*B183*Data!$B$14,"j"))</f>
        <v>-0,137868020304569-2,98477157360406E-002j</v>
      </c>
      <c r="E183">
        <f>IMABS(D183)</f>
        <v>0.14106196212076638</v>
      </c>
      <c r="F183">
        <f t="shared" si="2"/>
        <v>-17.01180159141133</v>
      </c>
      <c r="G183">
        <f>IMARGUMENT(D183)/PI()*180</f>
        <v>-167.7842808658692</v>
      </c>
      <c r="H183">
        <f>E183*Data!$B$10</f>
        <v>0.14106196212076638</v>
      </c>
    </row>
    <row r="184" spans="1:8" ht="12.75">
      <c r="A184">
        <v>161</v>
      </c>
      <c r="B184" s="3">
        <f>IF(10*Data!$B$15&lt;Data!$B$16,(A185-160)*9*Data!$B$16/40+Data!$B$16,(A184-100)*(10*Data!$B$16-10*Data!$B$15)/100)+10*Data!$B$15</f>
        <v>11061.268544886727</v>
      </c>
      <c r="C184" s="2">
        <f>B184/Data!$B$16</f>
        <v>13.9</v>
      </c>
      <c r="D184" t="str">
        <f>IMDIV(IMPRODUCT(-Data!$B$8/Data!$B$6*Data!$B$10,IMDIV(COMPLEX(0,2*PI()*B184*Data!$B$13,"j"),COMPLEX(1,2*PI()*B184*Data!$B$13,"j")),"j"),COMPLEX(1,2*PI()*B184*Data!$B$14,"j"))</f>
        <v>-0,138788945499308-3,02677633351872E-002j</v>
      </c>
      <c r="E184">
        <f>IMABS(D184)</f>
        <v>0.14205107845463472</v>
      </c>
      <c r="F184">
        <f t="shared" si="2"/>
        <v>-16.95110929512236</v>
      </c>
      <c r="G184">
        <f>IMARGUMENT(D184)/PI()*180</f>
        <v>-167.69728888985824</v>
      </c>
      <c r="H184">
        <f>E184*Data!$B$10</f>
        <v>0.14205107845463472</v>
      </c>
    </row>
    <row r="185" spans="1:8" ht="12.75">
      <c r="A185">
        <v>162</v>
      </c>
      <c r="B185" s="3">
        <f>IF(10*Data!$B$15&lt;Data!$B$16,(A186-160)*9*Data!$B$16/40+Data!$B$16,(A185-100)*(10*Data!$B$16-10*Data!$B$15)/100)+10*Data!$B$15</f>
        <v>10981.691073340779</v>
      </c>
      <c r="C185" s="2">
        <f>B185/Data!$B$16</f>
        <v>13.799999999999999</v>
      </c>
      <c r="D185" t="str">
        <f>IMDIV(IMPRODUCT(-Data!$B$8/Data!$B$6*Data!$B$10,IMDIV(COMPLEX(0,2*PI()*B185*Data!$B$13,"j"),COMPLEX(1,2*PI()*B185*Data!$B$13,"j")),"j"),COMPLEX(1,2*PI()*B185*Data!$B$14,"j"))</f>
        <v>-0,139721705966615-3,06966600881866E-002j</v>
      </c>
      <c r="E185">
        <f>IMABS(D185)</f>
        <v>0.14305397603279293</v>
      </c>
      <c r="F185">
        <f t="shared" si="2"/>
        <v>-16.890001338774546</v>
      </c>
      <c r="G185">
        <f>IMARGUMENT(D185)/PI()*180</f>
        <v>-167.60905544442713</v>
      </c>
      <c r="H185">
        <f>E185*Data!$B$10</f>
        <v>0.14305397603279293</v>
      </c>
    </row>
    <row r="186" spans="1:8" ht="12.75">
      <c r="A186">
        <v>163</v>
      </c>
      <c r="B186" s="3">
        <f>IF(10*Data!$B$15&lt;Data!$B$16,(A187-160)*9*Data!$B$16/40+Data!$B$16,(A186-100)*(10*Data!$B$16-10*Data!$B$15)/100)+10*Data!$B$15</f>
        <v>10902.11360179483</v>
      </c>
      <c r="C186" s="2">
        <f>B186/Data!$B$16</f>
        <v>13.7</v>
      </c>
      <c r="D186" t="str">
        <f>IMDIV(IMPRODUCT(-Data!$B$8/Data!$B$6*Data!$B$10,IMDIV(COMPLEX(0,2*PI()*B186*Data!$B$13,"j"),COMPLEX(1,2*PI()*B186*Data!$B$13,"j")),"j"),COMPLEX(1,2*PI()*B186*Data!$B$14,"j"))</f>
        <v>-0,14066651797801-3,11346539334169E-002j</v>
      </c>
      <c r="E186">
        <f>IMABS(D186)</f>
        <v>0.1440709407049577</v>
      </c>
      <c r="F186">
        <f t="shared" si="2"/>
        <v>-16.828472162230117</v>
      </c>
      <c r="G186">
        <f>IMARGUMENT(D186)/PI()*180</f>
        <v>-167.51955390253164</v>
      </c>
      <c r="H186">
        <f>E186*Data!$B$10</f>
        <v>0.1440709407049577</v>
      </c>
    </row>
    <row r="187" spans="1:8" ht="12.75">
      <c r="A187">
        <v>164</v>
      </c>
      <c r="B187" s="3">
        <f>IF(10*Data!$B$15&lt;Data!$B$16,(A188-160)*9*Data!$B$16/40+Data!$B$16,(A187-100)*(10*Data!$B$16-10*Data!$B$15)/100)+10*Data!$B$15</f>
        <v>10822.536130248884</v>
      </c>
      <c r="C187" s="2">
        <f>B187/Data!$B$16</f>
        <v>13.6</v>
      </c>
      <c r="D187" t="str">
        <f>IMDIV(IMPRODUCT(-Data!$B$8/Data!$B$6*Data!$B$10,IMDIV(COMPLEX(0,2*PI()*B187*Data!$B$13,"j"),COMPLEX(1,2*PI()*B187*Data!$B$13,"j")),"j"),COMPLEX(1,2*PI()*B187*Data!$B$14,"j"))</f>
        <v>-0,141623602646696-3,15820014647201E-002j</v>
      </c>
      <c r="E187">
        <f>IMABS(D187)</f>
        <v>0.14510226615441543</v>
      </c>
      <c r="F187">
        <f t="shared" si="2"/>
        <v>-16.766516097120892</v>
      </c>
      <c r="G187">
        <f>IMARGUMENT(D187)/PI()*180</f>
        <v>-167.42875687425885</v>
      </c>
      <c r="H187">
        <f>E187*Data!$B$10</f>
        <v>0.14510226615441543</v>
      </c>
    </row>
    <row r="188" spans="1:8" ht="12.75">
      <c r="A188">
        <v>165</v>
      </c>
      <c r="B188" s="3">
        <f>IF(10*Data!$B$15&lt;Data!$B$16,(A189-160)*9*Data!$B$16/40+Data!$B$16,(A188-100)*(10*Data!$B$16-10*Data!$B$15)/100)+10*Data!$B$15</f>
        <v>10742.958658702937</v>
      </c>
      <c r="C188" s="2">
        <f>B188/Data!$B$16</f>
        <v>13.500000000000002</v>
      </c>
      <c r="D188" t="str">
        <f>IMDIV(IMPRODUCT(-Data!$B$8/Data!$B$6*Data!$B$10,IMDIV(COMPLEX(0,2*PI()*B188*Data!$B$13,"j"),COMPLEX(1,2*PI()*B188*Data!$B$13,"j")),"j"),COMPLEX(1,2*PI()*B188*Data!$B$14,"j"))</f>
        <v>-0,142593186042466-3,20389682924819E-002j</v>
      </c>
      <c r="E188">
        <f>IMABS(D188)</f>
        <v>0.14614825416332547</v>
      </c>
      <c r="F188">
        <f t="shared" si="2"/>
        <v>-16.70412736415521</v>
      </c>
      <c r="G188">
        <f>IMARGUMENT(D188)/PI()*180</f>
        <v>-167.33663617946053</v>
      </c>
      <c r="H188">
        <f>E188*Data!$B$10</f>
        <v>0.14614825416332547</v>
      </c>
    </row>
    <row r="189" spans="1:8" ht="12.75">
      <c r="A189">
        <v>166</v>
      </c>
      <c r="B189" s="3">
        <f>IF(10*Data!$B$15&lt;Data!$B$16,(A190-160)*9*Data!$B$16/40+Data!$B$16,(A189-100)*(10*Data!$B$16-10*Data!$B$15)/100)+10*Data!$B$15</f>
        <v>10663.381187156989</v>
      </c>
      <c r="C189" s="2">
        <f>B189/Data!$B$16</f>
        <v>13.4</v>
      </c>
      <c r="D189" t="str">
        <f>IMDIV(IMPRODUCT(-Data!$B$8/Data!$B$6*Data!$B$10,IMDIV(COMPLEX(0,2*PI()*B189*Data!$B$13,"j"),COMPLEX(1,2*PI()*B189*Data!$B$13,"j")),"j"),COMPLEX(1,2*PI()*B189*Data!$B$14,"j"))</f>
        <v>-0,14357549930856-3,25058294221903E-002j</v>
      </c>
      <c r="E189">
        <f>IMABS(D189)</f>
        <v>0.14720921488863</v>
      </c>
      <c r="F189">
        <f t="shared" si="2"/>
        <v>-16.64130007034751</v>
      </c>
      <c r="G189">
        <f>IMARGUMENT(D189)/PI()*180</f>
        <v>-167.24316281920449</v>
      </c>
      <c r="H189">
        <f>E189*Data!$B$10</f>
        <v>0.14720921488863</v>
      </c>
    </row>
    <row r="190" spans="1:8" ht="12.75">
      <c r="A190">
        <v>167</v>
      </c>
      <c r="B190" s="3">
        <f>IF(10*Data!$B$15&lt;Data!$B$16,(A191-160)*9*Data!$B$16/40+Data!$B$16,(A190-100)*(10*Data!$B$16-10*Data!$B$15)/100)+10*Data!$B$15</f>
        <v>10583.80371561104</v>
      </c>
      <c r="C190" s="2">
        <f>B190/Data!$B$16</f>
        <v>13.299999999999999</v>
      </c>
      <c r="D190" t="str">
        <f>IMDIV(IMPRODUCT(-Data!$B$8/Data!$B$6*Data!$B$10,IMDIV(COMPLEX(0,2*PI()*B190*Data!$B$13,"j"),COMPLEX(1,2*PI()*B190*Data!$B$13,"j")),"j"),COMPLEX(1,2*PI()*B190*Data!$B$14,"j"))</f>
        <v>-0,144570778780422-3,29828696514313E-002j</v>
      </c>
      <c r="E190">
        <f>IMABS(D190)</f>
        <v>0.14828546714908045</v>
      </c>
      <c r="F190">
        <f t="shared" si="2"/>
        <v>-16.578028206166618</v>
      </c>
      <c r="G190">
        <f>IMARGUMENT(D190)/PI()*180</f>
        <v>-167.1483069459879</v>
      </c>
      <c r="H190">
        <f>E190*Data!$B$10</f>
        <v>0.14828546714908045</v>
      </c>
    </row>
    <row r="191" spans="1:8" ht="12.75">
      <c r="A191">
        <v>168</v>
      </c>
      <c r="B191" s="3">
        <f>IF(10*Data!$B$15&lt;Data!$B$16,(A192-160)*9*Data!$B$16/40+Data!$B$16,(A191-100)*(10*Data!$B$16-10*Data!$B$15)/100)+10*Data!$B$15</f>
        <v>10504.226244065092</v>
      </c>
      <c r="C191" s="2">
        <f>B191/Data!$B$16</f>
        <v>13.2</v>
      </c>
      <c r="D191" t="str">
        <f>IMDIV(IMPRODUCT(-Data!$B$8/Data!$B$6*Data!$B$10,IMDIV(COMPLEX(0,2*PI()*B191*Data!$B$13,"j"),COMPLEX(1,2*PI()*B191*Data!$B$13,"j")),"j"),COMPLEX(1,2*PI()*B191*Data!$B$14,"j"))</f>
        <v>-0,145579266106252-3,34703839863423E-002j</v>
      </c>
      <c r="E191">
        <f>IMABS(D191)</f>
        <v>0.14937733872387782</v>
      </c>
      <c r="F191">
        <f t="shared" si="2"/>
        <v>-16.514305642601105</v>
      </c>
      <c r="G191">
        <f>IMARGUMENT(D191)/PI()*180</f>
        <v>-167.05203783264733</v>
      </c>
      <c r="H191">
        <f>E191*Data!$B$10</f>
        <v>0.14937733872387782</v>
      </c>
    </row>
    <row r="192" spans="1:8" ht="12.75">
      <c r="A192">
        <v>169</v>
      </c>
      <c r="B192" s="3">
        <f>IF(10*Data!$B$15&lt;Data!$B$16,(A193-160)*9*Data!$B$16/40+Data!$B$16,(A192-100)*(10*Data!$B$16-10*Data!$B$15)/100)+10*Data!$B$15</f>
        <v>10424.648772519145</v>
      </c>
      <c r="C192" s="2">
        <f>B192/Data!$B$16</f>
        <v>13.1</v>
      </c>
      <c r="D192" t="str">
        <f>IMDIV(IMPRODUCT(-Data!$B$8/Data!$B$6*Data!$B$10,IMDIV(COMPLEX(0,2*PI()*B192*Data!$B$13,"j"),COMPLEX(1,2*PI()*B192*Data!$B$13,"j")),"j"),COMPLEX(1,2*PI()*B192*Data!$B$14,"j"))</f>
        <v>-0,146601208369264-3,39686780786043E-002j</v>
      </c>
      <c r="E192">
        <f>IMABS(D192)</f>
        <v>0.15048516666348283</v>
      </c>
      <c r="F192">
        <f t="shared" si="2"/>
        <v>-16.45012612813807</v>
      </c>
      <c r="G192">
        <f>IMARGUMENT(D192)/PI()*180</f>
        <v>-166.9543238399008</v>
      </c>
      <c r="H192">
        <f>E192*Data!$B$10</f>
        <v>0.15048516666348283</v>
      </c>
    </row>
    <row r="193" spans="1:8" ht="12.75">
      <c r="A193">
        <v>170</v>
      </c>
      <c r="B193" s="3">
        <f>IF(10*Data!$B$15&lt;Data!$B$16,(A194-160)*9*Data!$B$16/40+Data!$B$16,(A193-100)*(10*Data!$B$16-10*Data!$B$15)/100)+10*Data!$B$15</f>
        <v>10345.071300973199</v>
      </c>
      <c r="C193" s="2">
        <f>B193/Data!$B$16</f>
        <v>13.000000000000002</v>
      </c>
      <c r="D193" t="str">
        <f>IMDIV(IMPRODUCT(-Data!$B$8/Data!$B$6*Data!$B$10,IMDIV(COMPLEX(0,2*PI()*B193*Data!$B$13,"j"),COMPLEX(1,2*PI()*B193*Data!$B$13,"j")),"j"),COMPLEX(1,2*PI()*B193*Data!$B$14,"j"))</f>
        <v>-0,147636858211493-3,4478068684121E-002j</v>
      </c>
      <c r="E193">
        <f>IMABS(D193)</f>
        <v>0.15160929761313274</v>
      </c>
      <c r="F193">
        <f t="shared" si="2"/>
        <v>-16.385483285654317</v>
      </c>
      <c r="G193">
        <f>IMARGUMENT(D193)/PI()*180</f>
        <v>-166.8551323824493</v>
      </c>
      <c r="H193">
        <f>E193*Data!$B$10</f>
        <v>0.15160929761313274</v>
      </c>
    </row>
    <row r="194" spans="1:8" ht="12.75">
      <c r="A194">
        <v>171</v>
      </c>
      <c r="B194" s="3">
        <f>IF(10*Data!$B$15&lt;Data!$B$16,(A195-160)*9*Data!$B$16/40+Data!$B$16,(A194-100)*(10*Data!$B$16-10*Data!$B$15)/100)+10*Data!$B$15</f>
        <v>10265.49382942725</v>
      </c>
      <c r="C194" s="2">
        <f>B194/Data!$B$16</f>
        <v>12.9</v>
      </c>
      <c r="D194" t="str">
        <f>IMDIV(IMPRODUCT(-Data!$B$8/Data!$B$6*Data!$B$10,IMDIV(COMPLEX(0,2*PI()*B194*Data!$B$13,"j"),COMPLEX(1,2*PI()*B194*Data!$B$13,"j")),"j"),COMPLEX(1,2*PI()*B194*Data!$B$14,"j"))</f>
        <v>-0,148686473959028-3,49988841446044E-002j</v>
      </c>
      <c r="E194">
        <f>IMABS(D194)</f>
        <v>0.15275008814968372</v>
      </c>
      <c r="F194">
        <f t="shared" si="2"/>
        <v>-16.320370609215832</v>
      </c>
      <c r="G194">
        <f>IMARGUMENT(D194)/PI()*180</f>
        <v>-166.75442989356569</v>
      </c>
      <c r="H194">
        <f>E194*Data!$B$10</f>
        <v>0.15275008814968372</v>
      </c>
    </row>
    <row r="195" spans="1:8" ht="12.75">
      <c r="A195">
        <v>172</v>
      </c>
      <c r="B195" s="3">
        <f>IF(10*Data!$B$15&lt;Data!$B$16,(A196-160)*9*Data!$B$16/40+Data!$B$16,(A195-100)*(10*Data!$B$16-10*Data!$B$15)/100)+10*Data!$B$15</f>
        <v>10185.916357881302</v>
      </c>
      <c r="C195" s="2">
        <f>B195/Data!$B$16</f>
        <v>12.8</v>
      </c>
      <c r="D195" t="str">
        <f>IMDIV(IMPRODUCT(-Data!$B$8/Data!$B$6*Data!$B$10,IMDIV(COMPLEX(0,2*PI()*B195*Data!$B$13,"j"),COMPLEX(1,2*PI()*B195*Data!$B$13,"j")),"j"),COMPLEX(1,2*PI()*B195*Data!$B$14,"j"))</f>
        <v>-0,149750319748486-3,55314648933628E-002j</v>
      </c>
      <c r="E195">
        <f>IMABS(D195)</f>
        <v>0.15390790513239425</v>
      </c>
      <c r="F195">
        <f t="shared" si="2"/>
        <v>-16.254781460783306</v>
      </c>
      <c r="G195">
        <f>IMARGUMENT(D195)/PI()*180</f>
        <v>-166.65218178809056</v>
      </c>
      <c r="H195">
        <f>E195*Data!$B$10</f>
        <v>0.15390790513239425</v>
      </c>
    </row>
    <row r="196" spans="1:8" ht="12.75">
      <c r="A196">
        <v>173</v>
      </c>
      <c r="B196" s="3">
        <f>IF(10*Data!$B$15&lt;Data!$B$16,(A197-160)*9*Data!$B$16/40+Data!$B$16,(A196-100)*(10*Data!$B$16-10*Data!$B$15)/100)+10*Data!$B$15</f>
        <v>10106.338886335354</v>
      </c>
      <c r="C196" s="2">
        <f>B196/Data!$B$16</f>
        <v>12.7</v>
      </c>
      <c r="D196" t="str">
        <f>IMDIV(IMPRODUCT(-Data!$B$8/Data!$B$6*Data!$B$10,IMDIV(COMPLEX(0,2*PI()*B196*Data!$B$13,"j"),COMPLEX(1,2*PI()*B196*Data!$B$13,"j")),"j"),COMPLEX(1,2*PI()*B196*Data!$B$14,"j"))</f>
        <v>-0,150828665654516-3,60761639866724E-002j</v>
      </c>
      <c r="E196">
        <f>IMABS(D196)</f>
        <v>0.1550831260682962</v>
      </c>
      <c r="F196">
        <f t="shared" si="2"/>
        <v>-16.188709066821467</v>
      </c>
      <c r="G196">
        <f>IMARGUMENT(D196)/PI()*180</f>
        <v>-166.54835242375017</v>
      </c>
      <c r="H196">
        <f>E196*Data!$B$10</f>
        <v>0.1550831260682962</v>
      </c>
    </row>
    <row r="197" spans="1:8" ht="12.75">
      <c r="A197">
        <v>174</v>
      </c>
      <c r="B197" s="3">
        <f>IF(10*Data!$B$15&lt;Data!$B$16,(A198-160)*9*Data!$B$16/40+Data!$B$16,(A197-100)*(10*Data!$B$16-10*Data!$B$15)/100)+10*Data!$B$15</f>
        <v>10026.761414789407</v>
      </c>
      <c r="C197" s="2">
        <f>B197/Data!$B$16</f>
        <v>12.600000000000001</v>
      </c>
      <c r="D197" t="str">
        <f>IMDIV(IMPRODUCT(-Data!$B$8/Data!$B$6*Data!$B$10,IMDIV(COMPLEX(0,2*PI()*B197*Data!$B$13,"j"),COMPLEX(1,2*PI()*B197*Data!$B$13,"j")),"j"),COMPLEX(1,2*PI()*B197*Data!$B$14,"j"))</f>
        <v>-0,151921787818124-3,66333476621913E-002j</v>
      </c>
      <c r="E197">
        <f>IMABS(D197)</f>
        <v>0.15627613949286712</v>
      </c>
      <c r="F197">
        <f t="shared" si="2"/>
        <v>-16.122146514808072</v>
      </c>
      <c r="G197">
        <f>IMARGUMENT(D197)/PI()*180</f>
        <v>-166.4429050607116</v>
      </c>
      <c r="H197">
        <f>E197*Data!$B$10</f>
        <v>0.15627613949286712</v>
      </c>
    </row>
    <row r="198" spans="1:8" ht="12.75">
      <c r="A198">
        <v>175</v>
      </c>
      <c r="B198" s="3">
        <f>IF(10*Data!$B$15&lt;Data!$B$16,(A199-160)*9*Data!$B$16/40+Data!$B$16,(A198-100)*(10*Data!$B$16-10*Data!$B$15)/100)+10*Data!$B$15</f>
        <v>9947.18394324346</v>
      </c>
      <c r="C198" s="2">
        <f>B198/Data!$B$16</f>
        <v>12.500000000000002</v>
      </c>
      <c r="D198" t="str">
        <f>IMDIV(IMPRODUCT(-Data!$B$8/Data!$B$6*Data!$B$10,IMDIV(COMPLEX(0,2*PI()*B198*Data!$B$13,"j"),COMPLEX(1,2*PI()*B198*Data!$B$13,"j")),"j"),COMPLEX(1,2*PI()*B198*Data!$B$14,"j"))</f>
        <v>-0,153029968575531-3,72033959259801E-002j</v>
      </c>
      <c r="E198">
        <f>IMABS(D198)</f>
        <v>0.15748734536670952</v>
      </c>
      <c r="F198">
        <f t="shared" si="2"/>
        <v>-16.055086749640893</v>
      </c>
      <c r="G198">
        <f>IMARGUMENT(D198)/PI()*180</f>
        <v>-166.33580181927678</v>
      </c>
      <c r="H198">
        <f>E198*Data!$B$10</f>
        <v>0.15748734536670952</v>
      </c>
    </row>
    <row r="199" spans="1:8" ht="12.75">
      <c r="A199">
        <v>176</v>
      </c>
      <c r="B199" s="3">
        <f>IF(10*Data!$B$15&lt;Data!$B$16,(A200-160)*9*Data!$B$16/40+Data!$B$16,(A199-100)*(10*Data!$B$16-10*Data!$B$15)/100)+10*Data!$B$15</f>
        <v>9867.606471697512</v>
      </c>
      <c r="C199" s="2">
        <f>B199/Data!$B$16</f>
        <v>12.4</v>
      </c>
      <c r="D199" t="str">
        <f>IMDIV(IMPRODUCT(-Data!$B$8/Data!$B$6*Data!$B$10,IMDIV(COMPLEX(0,2*PI()*B199*Data!$B$13,"j"),COMPLEX(1,2*PI()*B199*Data!$B$13,"j")),"j"),COMPLEX(1,2*PI()*B199*Data!$B$14,"j"))</f>
        <v>-0,15415349658727-3,7786703169784E-002j</v>
      </c>
      <c r="E199">
        <f>IMABS(D199)</f>
        <v>0.15871715548901083</v>
      </c>
      <c r="F199">
        <f t="shared" si="2"/>
        <v>-15.987522569939085</v>
      </c>
      <c r="G199">
        <f>IMARGUMENT(D199)/PI()*180</f>
        <v>-166.22700363561773</v>
      </c>
      <c r="H199">
        <f>E199*Data!$B$10</f>
        <v>0.15871715548901083</v>
      </c>
    </row>
    <row r="200" spans="1:8" ht="12.75">
      <c r="A200">
        <v>177</v>
      </c>
      <c r="B200" s="3">
        <f>IF(10*Data!$B$15&lt;Data!$B$16,(A201-160)*9*Data!$B$16/40+Data!$B$16,(A200-100)*(10*Data!$B$16-10*Data!$B$15)/100)+10*Data!$B$15</f>
        <v>9788.029000151564</v>
      </c>
      <c r="C200" s="2">
        <f>B200/Data!$B$16</f>
        <v>12.3</v>
      </c>
      <c r="D200" t="str">
        <f>IMDIV(IMPRODUCT(-Data!$B$8/Data!$B$6*Data!$B$10,IMDIV(COMPLEX(0,2*PI()*B200*Data!$B$13,"j"),COMPLEX(1,2*PI()*B200*Data!$B$13,"j")),"j"),COMPLEX(1,2*PI()*B200*Data!$B$14,"j"))</f>
        <v>-0,155292666967174-3,83836788203411E-002j</v>
      </c>
      <c r="E200">
        <f>IMABS(D200)</f>
        <v>0.15996599392858696</v>
      </c>
      <c r="F200">
        <f t="shared" si="2"/>
        <v>-15.91944662423619</v>
      </c>
      <c r="G200">
        <f>IMARGUMENT(D200)/PI()*180</f>
        <v>-166.11647021544704</v>
      </c>
      <c r="H200">
        <f>E200*Data!$B$10</f>
        <v>0.15996599392858696</v>
      </c>
    </row>
    <row r="201" spans="1:8" ht="12.75">
      <c r="A201">
        <v>178</v>
      </c>
      <c r="B201" s="3">
        <f>IF(10*Data!$B$15&lt;Data!$B$16,(A202-160)*9*Data!$B$16/40+Data!$B$16,(A201-100)*(10*Data!$B$16-10*Data!$B$15)/100)+10*Data!$B$15</f>
        <v>9708.451528605616</v>
      </c>
      <c r="C201" s="2">
        <f>B201/Data!$B$16</f>
        <v>12.2</v>
      </c>
      <c r="D201" t="str">
        <f>IMDIV(IMPRODUCT(-Data!$B$8/Data!$B$6*Data!$B$10,IMDIV(COMPLEX(0,2*PI()*B201*Data!$B$13,"j"),COMPLEX(1,2*PI()*B201*Data!$B$13,"j")),"j"),COMPLEX(1,2*PI()*B201*Data!$B$14,"j"))</f>
        <v>-0,156447781410876-3,89947480225964E-002j</v>
      </c>
      <c r="E201">
        <f>IMABS(D201)</f>
        <v>0.16123429747336956</v>
      </c>
      <c r="F201">
        <f t="shared" si="2"/>
        <v>-15.850851407060912</v>
      </c>
      <c r="G201">
        <f>IMARGUMENT(D201)/PI()*180</f>
        <v>-166.0041599855113</v>
      </c>
      <c r="H201">
        <f>E201*Data!$B$10</f>
        <v>0.16123429747336956</v>
      </c>
    </row>
    <row r="202" spans="1:8" ht="12.75">
      <c r="A202">
        <v>179</v>
      </c>
      <c r="B202" s="3">
        <f>IF(10*Data!$B$15&lt;Data!$B$16,(A203-160)*9*Data!$B$16/40+Data!$B$16,(A202-100)*(10*Data!$B$16-10*Data!$B$15)/100)+10*Data!$B$15</f>
        <v>9628.874057059667</v>
      </c>
      <c r="C202" s="2">
        <f>B202/Data!$B$16</f>
        <v>12.099999999999998</v>
      </c>
      <c r="D202" t="str">
        <f>IMDIV(IMPRODUCT(-Data!$B$8/Data!$B$6*Data!$B$10,IMDIV(COMPLEX(0,2*PI()*B202*Data!$B$13,"j"),COMPLEX(1,2*PI()*B202*Data!$B$13,"j")),"j"),COMPLEX(1,2*PI()*B202*Data!$B$14,"j"))</f>
        <v>-0,157619148323349-3,96203523588225E-002j</v>
      </c>
      <c r="E202">
        <f>IMABS(D202)</f>
        <v>0.16252251609920126</v>
      </c>
      <c r="F202">
        <f t="shared" si="2"/>
        <v>-15.7817292549041</v>
      </c>
      <c r="G202">
        <f>IMARGUMENT(D202)/PI()*180</f>
        <v>-165.89003004278607</v>
      </c>
      <c r="H202">
        <f>E202*Data!$B$10</f>
        <v>0.16252251609920126</v>
      </c>
    </row>
    <row r="203" spans="1:8" ht="12.75">
      <c r="A203">
        <v>180</v>
      </c>
      <c r="B203" s="3">
        <f>IF(10*Data!$B$15&lt;Data!$B$16,(A204-160)*9*Data!$B$16/40+Data!$B$16,(A203-100)*(10*Data!$B$16-10*Data!$B$15)/100)+10*Data!$B$15</f>
        <v>9549.29658551372</v>
      </c>
      <c r="C203" s="2">
        <f>B203/Data!$B$16</f>
        <v>12</v>
      </c>
      <c r="D203" t="str">
        <f>IMDIV(IMPRODUCT(-Data!$B$8/Data!$B$6*Data!$B$10,IMDIV(COMPLEX(0,2*PI()*B203*Data!$B$13,"j"),COMPLEX(1,2*PI()*B203*Data!$B$13,"j")),"j"),COMPLEX(1,2*PI()*B203*Data!$B$14,"j"))</f>
        <v>-0,158807082945014-4,02609506057782E-002j</v>
      </c>
      <c r="E203">
        <f>IMABS(D203)</f>
        <v>0.16383111345890763</v>
      </c>
      <c r="F203">
        <f t="shared" si="2"/>
        <v>-15.712072342067202</v>
      </c>
      <c r="G203">
        <f>IMARGUMENT(D203)/PI()*180</f>
        <v>-165.77403610124819</v>
      </c>
      <c r="H203">
        <f>E203*Data!$B$10</f>
        <v>0.16383111345890763</v>
      </c>
    </row>
    <row r="204" spans="1:8" ht="12.75">
      <c r="A204">
        <v>181</v>
      </c>
      <c r="B204" s="3">
        <f>IF(10*Data!$B$15&lt;Data!$B$16,(A205-160)*9*Data!$B$16/40+Data!$B$16,(A204-100)*(10*Data!$B$16-10*Data!$B$15)/100)+10*Data!$B$15</f>
        <v>9469.719113967774</v>
      </c>
      <c r="C204" s="2">
        <f>B204/Data!$B$16</f>
        <v>11.900000000000002</v>
      </c>
      <c r="D204" t="str">
        <f>IMDIV(IMPRODUCT(-Data!$B$8/Data!$B$6*Data!$B$10,IMDIV(COMPLEX(0,2*PI()*B204*Data!$B$13,"j"),COMPLEX(1,2*PI()*B204*Data!$B$13,"j")),"j"),COMPLEX(1,2*PI()*B204*Data!$B$14,"j"))</f>
        <v>-0,160011907475835-4,09170195321775E-002j</v>
      </c>
      <c r="E204">
        <f>IMABS(D204)</f>
        <v>0.16516056739261878</v>
      </c>
      <c r="F204">
        <f t="shared" si="2"/>
        <v>-15.641872676389898</v>
      </c>
      <c r="G204">
        <f>IMARGUMENT(D204)/PI()*180</f>
        <v>-165.6561324360883</v>
      </c>
      <c r="H204">
        <f>E204*Data!$B$10</f>
        <v>0.16516056739261878</v>
      </c>
    </row>
    <row r="205" spans="1:8" ht="12.75">
      <c r="A205">
        <v>182</v>
      </c>
      <c r="B205" s="3">
        <f>IF(10*Data!$B$15&lt;Data!$B$16,(A206-160)*9*Data!$B$16/40+Data!$B$16,(A205-100)*(10*Data!$B$16-10*Data!$B$15)/100)+10*Data!$B$15</f>
        <v>9390.141642421826</v>
      </c>
      <c r="C205" s="2">
        <f>B205/Data!$B$16</f>
        <v>11.8</v>
      </c>
      <c r="D205" t="str">
        <f>IMDIV(IMPRODUCT(-Data!$B$8/Data!$B$6*Data!$B$10,IMDIV(COMPLEX(0,2*PI()*B205*Data!$B$13,"j"),COMPLEX(1,2*PI()*B205*Data!$B$13,"j")),"j"),COMPLEX(1,2*PI()*B205*Data!$B$14,"j"))</f>
        <v>-0,161233951196759-4,15890547388901E-002j</v>
      </c>
      <c r="E205">
        <f>IMABS(D205)</f>
        <v>0.16651137046037806</v>
      </c>
      <c r="F205">
        <f t="shared" si="2"/>
        <v>-15.571122094853937</v>
      </c>
      <c r="G205">
        <f>IMARGUMENT(D205)/PI()*180</f>
        <v>-165.53627182522047</v>
      </c>
      <c r="H205">
        <f>E205*Data!$B$10</f>
        <v>0.16651137046037806</v>
      </c>
    </row>
    <row r="206" spans="1:8" ht="12.75">
      <c r="A206">
        <v>183</v>
      </c>
      <c r="B206" s="3">
        <f>IF(10*Data!$B$15&lt;Data!$B$16,(A207-160)*9*Data!$B$16/40+Data!$B$16,(A206-100)*(10*Data!$B$16-10*Data!$B$15)/100)+10*Data!$B$15</f>
        <v>9310.564170875878</v>
      </c>
      <c r="C206" s="2">
        <f>B206/Data!$B$16</f>
        <v>11.7</v>
      </c>
      <c r="D206" t="str">
        <f>IMDIV(IMPRODUCT(-Data!$B$8/Data!$B$6*Data!$B$10,IMDIV(COMPLEX(0,2*PI()*B206*Data!$B$13,"j"),COMPLEX(1,2*PI()*B206*Data!$B$13,"j")),"j"),COMPLEX(1,2*PI()*B206*Data!$B$14,"j"))</f>
        <v>-0,162473550587809-4,2277571544459E-002j</v>
      </c>
      <c r="E206">
        <f>IMABS(D206)</f>
        <v>0.16788403049815717</v>
      </c>
      <c r="F206">
        <f t="shared" si="2"/>
        <v>-15.499812259058812</v>
      </c>
      <c r="G206">
        <f>IMARGUMENT(D206)/PI()*180</f>
        <v>-165.41440548793696</v>
      </c>
      <c r="H206">
        <f>E206*Data!$B$10</f>
        <v>0.16788403049815717</v>
      </c>
    </row>
    <row r="207" spans="1:8" ht="12.75">
      <c r="A207">
        <v>184</v>
      </c>
      <c r="B207" s="3">
        <f>IF(10*Data!$B$15&lt;Data!$B$16,(A208-160)*9*Data!$B$16/40+Data!$B$16,(A207-100)*(10*Data!$B$16-10*Data!$B$15)/100)+10*Data!$B$15</f>
        <v>9230.98669932993</v>
      </c>
      <c r="C207" s="2">
        <f>B207/Data!$B$16</f>
        <v>11.6</v>
      </c>
      <c r="D207" t="str">
        <f>IMDIV(IMPRODUCT(-Data!$B$8/Data!$B$6*Data!$B$10,IMDIV(COMPLEX(0,2*PI()*B207*Data!$B$13,"j"),COMPLEX(1,2*PI()*B207*Data!$B$13,"j")),"j"),COMPLEX(1,2*PI()*B207*Data!$B$14,"j"))</f>
        <v>-0,163731049441986-4,29831059186868E-002j</v>
      </c>
      <c r="E207">
        <f>IMABS(D207)</f>
        <v>0.1692790711983945</v>
      </c>
      <c r="F207">
        <f t="shared" si="2"/>
        <v>-15.42793465056814</v>
      </c>
      <c r="G207">
        <f>IMARGUMENT(D207)/PI()*180</f>
        <v>-165.2904830205437</v>
      </c>
      <c r="H207">
        <f>E207*Data!$B$10</f>
        <v>0.1692790711983945</v>
      </c>
    </row>
    <row r="208" spans="1:8" ht="12.75">
      <c r="A208">
        <v>185</v>
      </c>
      <c r="B208" s="3">
        <f>IF(10*Data!$B$15&lt;Data!$B$16,(A209-160)*9*Data!$B$16/40+Data!$B$16,(A208-100)*(10*Data!$B$16-10*Data!$B$15)/100)+10*Data!$B$15</f>
        <v>9151.409227783983</v>
      </c>
      <c r="C208" s="2">
        <f>B208/Data!$B$16</f>
        <v>11.5</v>
      </c>
      <c r="D208" t="str">
        <f>IMDIV(IMPRODUCT(-Data!$B$8/Data!$B$6*Data!$B$10,IMDIV(COMPLEX(0,2*PI()*B208*Data!$B$13,"j"),COMPLEX(1,2*PI()*B208*Data!$B$13,"j")),"j"),COMPLEX(1,2*PI()*B208*Data!$B$14,"j"))</f>
        <v>-0,165006798974129-4,37062154672357E-002j</v>
      </c>
      <c r="E208">
        <f>IMABS(D208)</f>
        <v>0.17069703271632186</v>
      </c>
      <c r="F208">
        <f t="shared" si="2"/>
        <v>-15.355480566121066</v>
      </c>
      <c r="G208">
        <f>IMARGUMENT(D208)/PI()*180</f>
        <v>-165.16445232880534</v>
      </c>
      <c r="H208">
        <f>E208*Data!$B$10</f>
        <v>0.17069703271632186</v>
      </c>
    </row>
    <row r="209" spans="1:8" ht="12.75">
      <c r="A209">
        <v>186</v>
      </c>
      <c r="B209" s="3">
        <f>IF(10*Data!$B$15&lt;Data!$B$16,(A210-160)*9*Data!$B$16/40+Data!$B$16,(A209-100)*(10*Data!$B$16-10*Data!$B$15)/100)+10*Data!$B$15</f>
        <v>9071.831756238036</v>
      </c>
      <c r="C209" s="2">
        <f>B209/Data!$B$16</f>
        <v>11.400000000000002</v>
      </c>
      <c r="D209" t="str">
        <f>IMDIV(IMPRODUCT(-Data!$B$8/Data!$B$6*Data!$B$10,IMDIV(COMPLEX(0,2*PI()*B209*Data!$B$13,"j"),COMPLEX(1,2*PI()*B209*Data!$B$13,"j")),"j"),COMPLEX(1,2*PI()*B209*Data!$B$14,"j"))</f>
        <v>-0,166301157923672-4,44474804703781E-002j</v>
      </c>
      <c r="E209">
        <f>IMABS(D209)</f>
        <v>0.17213847230331383</v>
      </c>
      <c r="F209">
        <f t="shared" si="2"/>
        <v>-15.282441112708065</v>
      </c>
      <c r="G209">
        <f>IMARGUMENT(D209)/PI()*180</f>
        <v>-165.0362595570126</v>
      </c>
      <c r="H209">
        <f>E209*Data!$B$10</f>
        <v>0.17213847230331383</v>
      </c>
    </row>
    <row r="210" spans="1:8" ht="12.75">
      <c r="A210">
        <v>187</v>
      </c>
      <c r="B210" s="3">
        <f>IF(10*Data!$B$15&lt;Data!$B$16,(A211-160)*9*Data!$B$16/40+Data!$B$16,(A210-100)*(10*Data!$B$16-10*Data!$B$15)/100)+10*Data!$B$15</f>
        <v>8992.254284692088</v>
      </c>
      <c r="C210" s="2">
        <f>B210/Data!$B$16</f>
        <v>11.3</v>
      </c>
      <c r="D210" t="str">
        <f>IMDIV(IMPRODUCT(-Data!$B$8/Data!$B$6*Data!$B$10,IMDIV(COMPLEX(0,2*PI()*B210*Data!$B$13,"j"),COMPLEX(1,2*PI()*B210*Data!$B$13,"j")),"j"),COMPLEX(1,2*PI()*B210*Data!$B$14,"j"))</f>
        <v>-0,167614492650198-4,52075049792483E-002j</v>
      </c>
      <c r="E210">
        <f>IMABS(D210)</f>
        <v>0.17360396496863786</v>
      </c>
      <c r="F210">
        <f t="shared" si="2"/>
        <v>-15.208807202506659</v>
      </c>
      <c r="G210">
        <f>IMARGUMENT(D210)/PI()*180</f>
        <v>-164.90584901347736</v>
      </c>
      <c r="H210">
        <f>E210*Data!$B$10</f>
        <v>0.17360396496863786</v>
      </c>
    </row>
    <row r="211" spans="1:8" ht="12.75">
      <c r="A211">
        <v>188</v>
      </c>
      <c r="B211" s="3">
        <f>IF(10*Data!$B$15&lt;Data!$B$16,(A212-160)*9*Data!$B$16/40+Data!$B$16,(A211-100)*(10*Data!$B$16-10*Data!$B$15)/100)+10*Data!$B$15</f>
        <v>8912.67681314614</v>
      </c>
      <c r="C211" s="2">
        <f>B211/Data!$B$16</f>
        <v>11.2</v>
      </c>
      <c r="D211" t="str">
        <f>IMDIV(IMPRODUCT(-Data!$B$8/Data!$B$6*Data!$B$10,IMDIV(COMPLEX(0,2*PI()*B211*Data!$B$13,"j"),COMPLEX(1,2*PI()*B211*Data!$B$13,"j")),"j"),COMPLEX(1,2*PI()*B211*Data!$B$14,"j"))</f>
        <v>-0,168947177220521-4,59869179731814E-002j</v>
      </c>
      <c r="E211">
        <f>IMABS(D211)</f>
        <v>0.1750941041710264</v>
      </c>
      <c r="F211">
        <f t="shared" si="2"/>
        <v>-15.134569547674133</v>
      </c>
      <c r="G211">
        <f>IMARGUMENT(D211)/PI()*180</f>
        <v>-164.773163092244</v>
      </c>
      <c r="H211">
        <f>E211*Data!$B$10</f>
        <v>0.1750941041710264</v>
      </c>
    </row>
    <row r="212" spans="1:8" ht="12.75">
      <c r="A212">
        <v>189</v>
      </c>
      <c r="B212" s="3">
        <f>IF(10*Data!$B$15&lt;Data!$B$16,(A213-160)*9*Data!$B$16/40+Data!$B$16,(A212-100)*(10*Data!$B$16-10*Data!$B$15)/100)+10*Data!$B$15</f>
        <v>8833.099341600191</v>
      </c>
      <c r="C212" s="2">
        <f>B212/Data!$B$16</f>
        <v>11.1</v>
      </c>
      <c r="D212" t="str">
        <f>IMDIV(IMPRODUCT(-Data!$B$8/Data!$B$6*Data!$B$10,IMDIV(COMPLEX(0,2*PI()*B212*Data!$B$13,"j"),COMPLEX(1,2*PI()*B212*Data!$B$13,"j")),"j"),COMPLEX(1,2*PI()*B212*Data!$B$14,"j"))</f>
        <v>-0,170299593485858-4,67863745819575E-002j</v>
      </c>
      <c r="E212">
        <f>IMABS(D212)</f>
        <v>0.17660950254154426</v>
      </c>
      <c r="F212">
        <f t="shared" si="2"/>
        <v>-15.059718654995732</v>
      </c>
      <c r="G212">
        <f>IMARGUMENT(D212)/PI()*180</f>
        <v>-164.63814219079322</v>
      </c>
      <c r="H212">
        <f>E212*Data!$B$10</f>
        <v>0.17660950254154426</v>
      </c>
    </row>
    <row r="213" spans="1:8" ht="12.75">
      <c r="A213">
        <v>190</v>
      </c>
      <c r="B213" s="3">
        <f>IF(10*Data!$B$15&lt;Data!$B$16,(A214-160)*9*Data!$B$16/40+Data!$B$16,(A213-100)*(10*Data!$B$16-10*Data!$B$15)/100)+10*Data!$B$15</f>
        <v>8753.521870054243</v>
      </c>
      <c r="C213" s="2">
        <f>B213/Data!$B$16</f>
        <v>10.999999999999998</v>
      </c>
      <c r="D213" t="str">
        <f>IMDIV(IMPRODUCT(-Data!$B$8/Data!$B$6*Data!$B$10,IMDIV(COMPLEX(0,2*PI()*B213*Data!$B$13,"j"),COMPLEX(1,2*PI()*B213*Data!$B$13,"j")),"j"),COMPLEX(1,2*PI()*B213*Data!$B$14,"j"))</f>
        <v>-0,171672131147541-4,76065573770492E-002j</v>
      </c>
      <c r="E213">
        <f>IMABS(D213)</f>
        <v>0.17815079263936154</v>
      </c>
      <c r="F213">
        <f t="shared" si="2"/>
        <v>-14.984244820383921</v>
      </c>
      <c r="G213">
        <f>IMARGUMENT(D213)/PI()*180</f>
        <v>-164.50072462349917</v>
      </c>
      <c r="H213">
        <f>E213*Data!$B$10</f>
        <v>0.17815079263936154</v>
      </c>
    </row>
    <row r="214" spans="1:8" ht="12.75">
      <c r="A214">
        <v>191</v>
      </c>
      <c r="B214" s="3">
        <f>IF(10*Data!$B$15&lt;Data!$B$16,(A215-160)*9*Data!$B$16/40+Data!$B$16,(A214-100)*(10*Data!$B$16-10*Data!$B$15)/100)+10*Data!$B$15</f>
        <v>8673.944398508296</v>
      </c>
      <c r="C214" s="2">
        <f>B214/Data!$B$16</f>
        <v>10.9</v>
      </c>
      <c r="D214" t="str">
        <f>IMDIV(IMPRODUCT(-Data!$B$8/Data!$B$6*Data!$B$10,IMDIV(COMPLEX(0,2*PI()*B214*Data!$B$13,"j"),COMPLEX(1,2*PI()*B214*Data!$B$13,"j")),"j"),COMPLEX(1,2*PI()*B214*Data!$B$14,"j"))</f>
        <v>-0,173065187809477-4,84481777362375E-002j</v>
      </c>
      <c r="E214">
        <f>IMABS(D214)</f>
        <v>0.17971862774206684</v>
      </c>
      <c r="F214">
        <f t="shared" si="2"/>
        <v>-14.908138123227628</v>
      </c>
      <c r="G214">
        <f>IMARGUMENT(D214)/PI()*180</f>
        <v>-164.3608465305841</v>
      </c>
      <c r="H214">
        <f>E214*Data!$B$10</f>
        <v>0.17971862774206684</v>
      </c>
    </row>
    <row r="215" spans="1:8" ht="12.75">
      <c r="A215">
        <v>192</v>
      </c>
      <c r="B215" s="3">
        <f>IF(10*Data!$B$15&lt;Data!$B$16,(A216-160)*9*Data!$B$16/40+Data!$B$16,(A215-100)*(10*Data!$B$16-10*Data!$B$15)/100)+10*Data!$B$15</f>
        <v>8594.36692696235</v>
      </c>
      <c r="C215" s="2">
        <f>B215/Data!$B$16</f>
        <v>10.8</v>
      </c>
      <c r="D215" t="str">
        <f>IMDIV(IMPRODUCT(-Data!$B$8/Data!$B$6*Data!$B$10,IMDIV(COMPLEX(0,2*PI()*B215*Data!$B$13,"j"),COMPLEX(1,2*PI()*B215*Data!$B$13,"j")),"j"),COMPLEX(1,2*PI()*B215*Data!$B$14,"j"))</f>
        <v>-0,174479169015393-4,93119772862764E-002j</v>
      </c>
      <c r="E215">
        <f>IMABS(D215)</f>
        <v>0.18131368267228018</v>
      </c>
      <c r="F215">
        <f t="shared" si="2"/>
        <v>-14.831388420588684</v>
      </c>
      <c r="G215">
        <f>IMARGUMENT(D215)/PI()*180</f>
        <v>-164.21844178229716</v>
      </c>
      <c r="H215">
        <f>E215*Data!$B$10</f>
        <v>0.18131368267228018</v>
      </c>
    </row>
    <row r="216" spans="1:8" ht="12.75">
      <c r="A216">
        <v>193</v>
      </c>
      <c r="B216" s="3">
        <f>IF(10*Data!$B$15&lt;Data!$B$16,(A217-160)*9*Data!$B$16/40+Data!$B$16,(A216-100)*(10*Data!$B$16-10*Data!$B$15)/100)+10*Data!$B$15</f>
        <v>8514.789455416401</v>
      </c>
      <c r="C216" s="2">
        <f>B216/Data!$B$16</f>
        <v>10.700000000000001</v>
      </c>
      <c r="D216" t="str">
        <f>IMDIV(IMPRODUCT(-Data!$B$8/Data!$B$6*Data!$B$10,IMDIV(COMPLEX(0,2*PI()*B216*Data!$B$13,"j"),COMPLEX(1,2*PI()*B216*Data!$B$13,"j")),"j"),COMPLEX(1,2*PI()*B216*Data!$B$14,"j"))</f>
        <v>-0,175914488268661-5,01987294286072E-002j</v>
      </c>
      <c r="E216">
        <f>IMABS(D216)</f>
        <v>0.18293665466240325</v>
      </c>
      <c r="F216">
        <f aca="true" t="shared" si="3" ref="F216:F223">20*LOG10(ABS(E216))</f>
        <v>-14.753985341243679</v>
      </c>
      <c r="G216">
        <f>IMARGUMENT(D216)/PI()*180</f>
        <v>-164.07344187802528</v>
      </c>
      <c r="H216">
        <f>E216*Data!$B$10</f>
        <v>0.18293665466240325</v>
      </c>
    </row>
    <row r="217" spans="1:8" ht="12.75">
      <c r="A217">
        <v>194</v>
      </c>
      <c r="B217" s="3">
        <f>IF(10*Data!$B$15&lt;Data!$B$16,(A218-160)*9*Data!$B$16/40+Data!$B$16,(A217-100)*(10*Data!$B$16-10*Data!$B$15)/100)+10*Data!$B$15</f>
        <v>8435.211983870453</v>
      </c>
      <c r="C217" s="2">
        <f>B217/Data!$B$16</f>
        <v>10.6</v>
      </c>
      <c r="D217" t="str">
        <f>IMDIV(IMPRODUCT(-Data!$B$8/Data!$B$6*Data!$B$10,IMDIV(COMPLEX(0,2*PI()*B217*Data!$B$13,"j"),COMPLEX(1,2*PI()*B217*Data!$B$13,"j")),"j"),COMPLEX(1,2*PI()*B217*Data!$B$14,"j"))</f>
        <v>-0,177371567032253-5,11092409534763E-002j</v>
      </c>
      <c r="E217">
        <f>IMABS(D217)</f>
        <v>0.18458826425945263</v>
      </c>
      <c r="F217">
        <f t="shared" si="3"/>
        <v>-14.675918279569233</v>
      </c>
      <c r="G217">
        <f>IMARGUMENT(D217)/PI()*180</f>
        <v>-163.9257758400239</v>
      </c>
      <c r="H217">
        <f>E217*Data!$B$10</f>
        <v>0.18458826425945263</v>
      </c>
    </row>
    <row r="218" spans="1:8" ht="12.75">
      <c r="A218">
        <v>195</v>
      </c>
      <c r="B218" s="3">
        <f>IF(10*Data!$B$15&lt;Data!$B$16,(A219-160)*9*Data!$B$16/40+Data!$B$16,(A218-100)*(10*Data!$B$16-10*Data!$B$15)/100)+10*Data!$B$15</f>
        <v>8355.634512324505</v>
      </c>
      <c r="C218" s="2">
        <f>B218/Data!$B$16</f>
        <v>10.499999999999998</v>
      </c>
      <c r="D218" t="str">
        <f>IMDIV(IMPRODUCT(-Data!$B$8/Data!$B$6*Data!$B$10,IMDIV(COMPLEX(0,2*PI()*B218*Data!$B$13,"j"),COMPLEX(1,2*PI()*B218*Data!$B$13,"j")),"j"),COMPLEX(1,2*PI()*B218*Data!$B$14,"j"))</f>
        <v>-0,178850834706071-5,20443537481867E-002j</v>
      </c>
      <c r="E218">
        <f>IMABS(D218)</f>
        <v>0.1862692562720019</v>
      </c>
      <c r="F218">
        <f t="shared" si="3"/>
        <v>-14.597176389270158</v>
      </c>
      <c r="G218">
        <f>IMARGUMENT(D218)/PI()*180</f>
        <v>-163.77537010143197</v>
      </c>
      <c r="H218">
        <f>E218*Data!$B$10</f>
        <v>0.1862692562720019</v>
      </c>
    </row>
    <row r="219" spans="1:8" ht="12.75">
      <c r="A219">
        <v>196</v>
      </c>
      <c r="B219" s="3">
        <f>IF(10*Data!$B$15&lt;Data!$B$16,(A220-160)*9*Data!$B$16/40+Data!$B$16,(A219-100)*(10*Data!$B$16-10*Data!$B$15)/100)+10*Data!$B$15</f>
        <v>8276.057040778558</v>
      </c>
      <c r="C219" s="2">
        <f>B219/Data!$B$16</f>
        <v>10.4</v>
      </c>
      <c r="D219" t="str">
        <f>IMDIV(IMPRODUCT(-Data!$B$8/Data!$B$6*Data!$B$10,IMDIV(COMPLEX(0,2*PI()*B219*Data!$B$13,"j"),COMPLEX(1,2*PI()*B219*Data!$B$13,"j")),"j"),COMPLEX(1,2*PI()*B219*Data!$B$14,"j"))</f>
        <v>-0,180352728578605-5,30049466056185E-002j</v>
      </c>
      <c r="E219">
        <f>IMABS(D219)</f>
        <v>0.187980400761389</v>
      </c>
      <c r="F219">
        <f t="shared" si="3"/>
        <v>-14.517748576949192</v>
      </c>
      <c r="G219">
        <f>IMARGUMENT(D219)/PI()*180</f>
        <v>-163.62214838821387</v>
      </c>
      <c r="H219">
        <f>E219*Data!$B$10</f>
        <v>0.187980400761389</v>
      </c>
    </row>
    <row r="220" spans="1:8" ht="12.75">
      <c r="A220">
        <v>197</v>
      </c>
      <c r="B220" s="3">
        <f>IF(10*Data!$B$15&lt;Data!$B$16,(A221-160)*9*Data!$B$16/40+Data!$B$16,(A220-100)*(10*Data!$B$16-10*Data!$B$15)/100)+10*Data!$B$15</f>
        <v>8196.479569232612</v>
      </c>
      <c r="C220" s="2">
        <f>B220/Data!$B$16</f>
        <v>10.3</v>
      </c>
      <c r="D220" t="str">
        <f>IMDIV(IMPRODUCT(-Data!$B$8/Data!$B$6*Data!$B$10,IMDIV(COMPLEX(0,2*PI()*B220*Data!$B$13,"j"),COMPLEX(1,2*PI()*B220*Data!$B$13,"j")),"j"),COMPLEX(1,2*PI()*B220*Data!$B$14,"j"))</f>
        <v>-0,181877693749512-5,39919371395899E-002j</v>
      </c>
      <c r="E220">
        <f>IMABS(D220)</f>
        <v>0.18972249407944938</v>
      </c>
      <c r="F220">
        <f t="shared" si="3"/>
        <v>-14.437623495517949</v>
      </c>
      <c r="G220">
        <f>IMARGUMENT(D220)/PI()*180</f>
        <v>-163.466031594644</v>
      </c>
      <c r="H220">
        <f>E220*Data!$B$10</f>
        <v>0.18972249407944938</v>
      </c>
    </row>
    <row r="221" spans="1:8" ht="12.75">
      <c r="A221">
        <v>198</v>
      </c>
      <c r="B221" s="3">
        <f>IF(10*Data!$B$15&lt;Data!$B$16,(A222-160)*9*Data!$B$16/40+Data!$B$16,(A221-100)*(10*Data!$B$16-10*Data!$B$15)/100)+10*Data!$B$15</f>
        <v>8116.902097686663</v>
      </c>
      <c r="C221" s="2">
        <f>B221/Data!$B$16</f>
        <v>10.200000000000001</v>
      </c>
      <c r="D221" t="str">
        <f>IMDIV(IMPRODUCT(-Data!$B$8/Data!$B$6*Data!$B$10,IMDIV(COMPLEX(0,2*PI()*B221*Data!$B$13,"j"),COMPLEX(1,2*PI()*B221*Data!$B$13,"j")),"j"),COMPLEX(1,2*PI()*B221*Data!$B$14,"j"))</f>
        <v>-0,183426183019293-5,50062838140961E-002j</v>
      </c>
      <c r="E221">
        <f>IMABS(D221)</f>
        <v>0.1914963599551283</v>
      </c>
      <c r="F221">
        <f t="shared" si="3"/>
        <v>-14.356789537450387</v>
      </c>
      <c r="G221">
        <f>IMARGUMENT(D221)/PI()*180</f>
        <v>-163.3069376519216</v>
      </c>
      <c r="H221">
        <f>E221*Data!$B$10</f>
        <v>0.1914963599551283</v>
      </c>
    </row>
    <row r="222" spans="1:8" ht="12.75">
      <c r="A222">
        <v>199</v>
      </c>
      <c r="B222" s="3">
        <f>IF(10*Data!$B$15&lt;Data!$B$16,(A223-160)*9*Data!$B$16/40+Data!$B$16,(A222-100)*(10*Data!$B$16-10*Data!$B$15)/100)+10*Data!$B$15</f>
        <v>8037.324626140716</v>
      </c>
      <c r="C222" s="2">
        <f>B222/Data!$B$16</f>
        <v>10.100000000000001</v>
      </c>
      <c r="D222" t="str">
        <f>IMDIV(IMPRODUCT(-Data!$B$8/Data!$B$6*Data!$B$10,IMDIV(COMPLEX(0,2*PI()*B222*Data!$B$13,"j"),COMPLEX(1,2*PI()*B222*Data!$B$13,"j")),"j"),COMPLEX(1,2*PI()*B222*Data!$B$14,"j"))</f>
        <v>-0,184998656741852-5,60489880939719E-002j</v>
      </c>
      <c r="E222">
        <f>IMABS(D222)</f>
        <v>0.19330285063249272</v>
      </c>
      <c r="F222">
        <f t="shared" si="3"/>
        <v>-14.275234827878707</v>
      </c>
      <c r="G222">
        <f>IMARGUMENT(D222)/PI()*180</f>
        <v>-163.14478138947482</v>
      </c>
      <c r="H222">
        <f>E222*Data!$B$10</f>
        <v>0.19330285063249272</v>
      </c>
    </row>
    <row r="223" spans="1:8" ht="12.75">
      <c r="A223">
        <v>200</v>
      </c>
      <c r="B223" s="3">
        <f>IF(10*Data!$B$15&lt;Data!$B$16,(A224-160)*9*Data!$B$16/40+Data!$B$16,(A223-100)*(10*Data!$B$16-10*Data!$B$15)/100)+10*Data!$B$15</f>
        <v>7957.747154594768</v>
      </c>
      <c r="C223" s="2">
        <f>B223/Data!$B$16</f>
        <v>10.000000000000002</v>
      </c>
      <c r="D223" t="str">
        <f>IMDIV(IMPRODUCT(-Data!$B$8/Data!$B$6*Data!$B$10,IMDIV(COMPLEX(0,2*PI()*B223*Data!$B$13,"j"),COMPLEX(1,2*PI()*B223*Data!$B$13,"j")),"j"),COMPLEX(1,2*PI()*B223*Data!$B$14,"j"))</f>
        <v>-0,186595582635186-5,7121096725057E-002j</v>
      </c>
      <c r="E223">
        <f>IMABS(D223)</f>
        <v>0.19514284806274054</v>
      </c>
      <c r="F223">
        <f t="shared" si="3"/>
        <v>-14.192947217534632</v>
      </c>
      <c r="G223">
        <f>IMARGUMENT(D223)/PI()*180</f>
        <v>-162.97947438848013</v>
      </c>
      <c r="H223">
        <f>E223*Data!$B$10</f>
        <v>0.19514284806274054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Orsag1</dc:creator>
  <cp:keywords/>
  <dc:description/>
  <cp:lastModifiedBy>PC</cp:lastModifiedBy>
  <dcterms:created xsi:type="dcterms:W3CDTF">2010-03-05T09:35:05Z</dcterms:created>
  <dcterms:modified xsi:type="dcterms:W3CDTF">2012-03-28T08:01:53Z</dcterms:modified>
  <cp:category/>
  <cp:version/>
  <cp:contentType/>
  <cp:contentStatus/>
</cp:coreProperties>
</file>