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3852" windowHeight="2868" activeTab="0"/>
  </bookViews>
  <sheets>
    <sheet name="Data" sheetId="1" r:id="rId1"/>
    <sheet name="Grafy" sheetId="2" r:id="rId2"/>
    <sheet name=" TK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<sst xmlns="http://schemas.openxmlformats.org/spreadsheetml/2006/main" count="149" uniqueCount="75">
  <si>
    <t>=</t>
  </si>
  <si>
    <t>( - )</t>
  </si>
  <si>
    <t>+</t>
  </si>
  <si>
    <t>m</t>
  </si>
  <si>
    <t>V</t>
  </si>
  <si>
    <t>N</t>
  </si>
  <si>
    <t>…</t>
  </si>
  <si>
    <r>
      <t>V</t>
    </r>
    <r>
      <rPr>
        <vertAlign val="subscript"/>
        <sz val="10"/>
        <rFont val="Arial"/>
        <family val="2"/>
      </rPr>
      <t>DC</t>
    </r>
  </si>
  <si>
    <r>
      <t>V</t>
    </r>
    <r>
      <rPr>
        <vertAlign val="subscript"/>
        <sz val="10"/>
        <rFont val="Arial"/>
        <family val="2"/>
      </rPr>
      <t>ac</t>
    </r>
  </si>
  <si>
    <r>
      <t>A</t>
    </r>
    <r>
      <rPr>
        <vertAlign val="subscript"/>
        <sz val="10"/>
        <rFont val="Arial"/>
        <family val="2"/>
      </rPr>
      <t>0</t>
    </r>
  </si>
  <si>
    <r>
      <t>A</t>
    </r>
    <r>
      <rPr>
        <sz val="10"/>
        <rFont val="Arial"/>
        <family val="0"/>
      </rPr>
      <t xml:space="preserve"> …</t>
    </r>
  </si>
  <si>
    <t>rad</t>
  </si>
  <si>
    <t>180/PI</t>
  </si>
  <si>
    <t>%</t>
  </si>
  <si>
    <r>
      <t>V</t>
    </r>
    <r>
      <rPr>
        <vertAlign val="subscript"/>
        <sz val="10"/>
        <rFont val="Arial"/>
        <family val="2"/>
      </rPr>
      <t>1</t>
    </r>
  </si>
  <si>
    <r>
      <t>V</t>
    </r>
    <r>
      <rPr>
        <vertAlign val="subscript"/>
        <sz val="10"/>
        <rFont val="Arial"/>
        <family val="2"/>
      </rPr>
      <t>z</t>
    </r>
  </si>
  <si>
    <t>-</t>
  </si>
  <si>
    <t xml:space="preserve">n </t>
  </si>
  <si>
    <t>Sa</t>
  </si>
  <si>
    <t>t</t>
  </si>
  <si>
    <t>ms</t>
  </si>
  <si>
    <t xml:space="preserve"> - </t>
  </si>
  <si>
    <t>2PI/N</t>
  </si>
  <si>
    <t xml:space="preserve">        Činitel</t>
  </si>
  <si>
    <t xml:space="preserve">     celkového harmonického zkreslení:</t>
  </si>
  <si>
    <t>THD</t>
  </si>
  <si>
    <r>
      <t>A</t>
    </r>
    <r>
      <rPr>
        <vertAlign val="subscript"/>
        <sz val="10"/>
        <rFont val="Arial"/>
        <family val="2"/>
      </rPr>
      <t>100</t>
    </r>
  </si>
  <si>
    <r>
      <t>A</t>
    </r>
    <r>
      <rPr>
        <vertAlign val="subscript"/>
        <sz val="10"/>
        <rFont val="Arial"/>
        <family val="2"/>
      </rPr>
      <t>200</t>
    </r>
  </si>
  <si>
    <r>
      <t>A</t>
    </r>
    <r>
      <rPr>
        <vertAlign val="subscript"/>
        <sz val="10"/>
        <rFont val="Arial"/>
        <family val="2"/>
      </rPr>
      <t>300</t>
    </r>
  </si>
  <si>
    <r>
      <t>A</t>
    </r>
    <r>
      <rPr>
        <vertAlign val="subscript"/>
        <sz val="10"/>
        <rFont val="Arial"/>
        <family val="2"/>
      </rPr>
      <t>400</t>
    </r>
  </si>
  <si>
    <r>
      <t>A</t>
    </r>
    <r>
      <rPr>
        <vertAlign val="subscript"/>
        <sz val="10"/>
        <rFont val="Arial"/>
        <family val="2"/>
      </rPr>
      <t>500</t>
    </r>
  </si>
  <si>
    <r>
      <t>A</t>
    </r>
    <r>
      <rPr>
        <vertAlign val="subscript"/>
        <sz val="10"/>
        <rFont val="Arial"/>
        <family val="2"/>
      </rPr>
      <t>600</t>
    </r>
  </si>
  <si>
    <r>
      <t xml:space="preserve">Zadávejte hodnoty v </t>
    </r>
    <r>
      <rPr>
        <i/>
        <sz val="10"/>
        <color indexed="10"/>
        <rFont val="Arial"/>
        <family val="2"/>
      </rPr>
      <t>tab.1</t>
    </r>
    <r>
      <rPr>
        <sz val="10"/>
        <color indexed="10"/>
        <rFont val="Arial"/>
        <family val="0"/>
      </rPr>
      <t xml:space="preserve"> </t>
    </r>
  </si>
  <si>
    <t xml:space="preserve">        Odečtěte hodnotu periody z obrázku</t>
  </si>
  <si>
    <r>
      <t xml:space="preserve">        a zapište ji do </t>
    </r>
    <r>
      <rPr>
        <i/>
        <sz val="10"/>
        <color indexed="10"/>
        <rFont val="Arial"/>
        <family val="2"/>
      </rPr>
      <t>tab. 2</t>
    </r>
  </si>
  <si>
    <r>
      <t xml:space="preserve">Tab. 1 </t>
    </r>
    <r>
      <rPr>
        <i/>
        <sz val="10"/>
        <rFont val="Arial"/>
        <family val="2"/>
      </rPr>
      <t>Hodnoty vektoru koeficientů A</t>
    </r>
    <r>
      <rPr>
        <i/>
        <vertAlign val="subscript"/>
        <sz val="10"/>
        <rFont val="Arial"/>
        <family val="2"/>
      </rPr>
      <t>k</t>
    </r>
  </si>
  <si>
    <t xml:space="preserve">    Obrázek pro odečtení hodnoty periody:</t>
  </si>
  <si>
    <r>
      <t>Tab. 3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Hodnota periody N</t>
    </r>
  </si>
  <si>
    <r>
      <t xml:space="preserve"> </t>
    </r>
    <r>
      <rPr>
        <i/>
        <sz val="10"/>
        <rFont val="Arial"/>
        <family val="2"/>
      </rPr>
      <t xml:space="preserve">J </t>
    </r>
  </si>
  <si>
    <r>
      <t>v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)</t>
    </r>
  </si>
  <si>
    <r>
      <t>v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)</t>
    </r>
  </si>
  <si>
    <r>
      <t>v</t>
    </r>
    <r>
      <rPr>
        <vertAlign val="subscript"/>
        <sz val="10"/>
        <rFont val="Arial"/>
        <family val="2"/>
      </rPr>
      <t>ac</t>
    </r>
  </si>
  <si>
    <r>
      <t>v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ac</t>
    </r>
  </si>
  <si>
    <r>
      <t>A</t>
    </r>
    <r>
      <rPr>
        <vertAlign val="subscript"/>
        <sz val="10"/>
        <rFont val="Arial"/>
        <family val="2"/>
      </rPr>
      <t>m1</t>
    </r>
  </si>
  <si>
    <r>
      <t>B</t>
    </r>
    <r>
      <rPr>
        <vertAlign val="subscript"/>
        <sz val="10"/>
        <rFont val="Arial"/>
        <family val="2"/>
      </rPr>
      <t>m0</t>
    </r>
  </si>
  <si>
    <r>
      <t>B</t>
    </r>
    <r>
      <rPr>
        <vertAlign val="subscript"/>
        <sz val="10"/>
        <rFont val="Arial"/>
        <family val="2"/>
      </rPr>
      <t>m1</t>
    </r>
  </si>
  <si>
    <r>
      <t>a</t>
    </r>
    <r>
      <rPr>
        <vertAlign val="subscript"/>
        <sz val="10"/>
        <rFont val="Arial"/>
        <family val="2"/>
      </rPr>
      <t>1</t>
    </r>
  </si>
  <si>
    <r>
      <t>b</t>
    </r>
    <r>
      <rPr>
        <vertAlign val="subscript"/>
        <sz val="10"/>
        <rFont val="Arial"/>
        <family val="2"/>
      </rPr>
      <t>1</t>
    </r>
  </si>
  <si>
    <r>
      <t>c</t>
    </r>
    <r>
      <rPr>
        <vertAlign val="subscript"/>
        <sz val="10"/>
        <rFont val="Arial"/>
        <family val="2"/>
      </rPr>
      <t>0</t>
    </r>
  </si>
  <si>
    <r>
      <t>c</t>
    </r>
    <r>
      <rPr>
        <vertAlign val="subscript"/>
        <sz val="10"/>
        <rFont val="Arial"/>
        <family val="2"/>
      </rPr>
      <t>1</t>
    </r>
  </si>
  <si>
    <r>
      <t>c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1</t>
    </r>
  </si>
  <si>
    <r>
      <t>v</t>
    </r>
    <r>
      <rPr>
        <vertAlign val="subscript"/>
        <sz val="10"/>
        <rFont val="Arial"/>
        <family val="2"/>
      </rPr>
      <t>z</t>
    </r>
  </si>
  <si>
    <r>
      <t>v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z</t>
    </r>
  </si>
  <si>
    <r>
      <t xml:space="preserve">                 </t>
    </r>
    <r>
      <rPr>
        <sz val="10"/>
        <color indexed="10"/>
        <rFont val="Arial"/>
        <family val="2"/>
      </rPr>
      <t>Pro</t>
    </r>
    <r>
      <rPr>
        <i/>
        <sz val="10"/>
        <color indexed="10"/>
        <rFont val="Arial"/>
        <family val="2"/>
      </rPr>
      <t xml:space="preserve"> N =</t>
    </r>
  </si>
  <si>
    <r>
      <t xml:space="preserve">Sa </t>
    </r>
    <r>
      <rPr>
        <b/>
        <sz val="10"/>
        <rFont val="Arial"/>
        <family val="0"/>
      </rPr>
      <t xml:space="preserve">  :</t>
    </r>
  </si>
  <si>
    <r>
      <t>Tab. 4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Hodnota měřítka m</t>
    </r>
  </si>
  <si>
    <t>Koeficienty jednotkových funkcí:</t>
  </si>
  <si>
    <t>Per.fce.:</t>
  </si>
  <si>
    <t>Stř. složka:</t>
  </si>
  <si>
    <t>Amplitudy harm.:</t>
  </si>
  <si>
    <t>Okamžité hodnoty harmonických:</t>
  </si>
  <si>
    <t>Zkreslení:</t>
  </si>
  <si>
    <r>
      <t>Ψ</t>
    </r>
    <r>
      <rPr>
        <vertAlign val="subscript"/>
        <sz val="10"/>
        <rFont val="Arial"/>
        <family val="2"/>
      </rPr>
      <t>1</t>
    </r>
  </si>
  <si>
    <t>°</t>
  </si>
  <si>
    <t>Pomocná tabulka:</t>
  </si>
  <si>
    <r>
      <t>Tab. 13</t>
    </r>
    <r>
      <rPr>
        <i/>
        <sz val="10"/>
        <rFont val="Arial"/>
        <family val="0"/>
      </rPr>
      <t xml:space="preserve"> Konstanty</t>
    </r>
  </si>
  <si>
    <r>
      <t>Sa</t>
    </r>
    <r>
      <rPr>
        <vertAlign val="superscript"/>
        <sz val="10"/>
        <rFont val="Arial"/>
        <family val="2"/>
      </rPr>
      <t>-1</t>
    </r>
  </si>
  <si>
    <r>
      <t>Tab. 3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Vypočtené hodnoty</t>
    </r>
  </si>
  <si>
    <r>
      <t>Tab. 3</t>
    </r>
    <r>
      <rPr>
        <i/>
        <sz val="10"/>
        <rFont val="Arial"/>
        <family val="0"/>
      </rPr>
      <t xml:space="preserve"> Vypočtené hodnoty</t>
    </r>
  </si>
  <si>
    <t xml:space="preserve">    Periodická</t>
  </si>
  <si>
    <t xml:space="preserve"> 1. harmonická</t>
  </si>
  <si>
    <t xml:space="preserve">  stejnosměrná</t>
  </si>
  <si>
    <t xml:space="preserve">      střídavá</t>
  </si>
  <si>
    <t xml:space="preserve">     zkreslení</t>
  </si>
  <si>
    <r>
      <t xml:space="preserve">      THD = 100.</t>
    </r>
    <r>
      <rPr>
        <i/>
        <sz val="10"/>
        <rFont val="Arial"/>
        <family val="0"/>
      </rPr>
      <t>V</t>
    </r>
    <r>
      <rPr>
        <vertAlign val="subscript"/>
        <sz val="10"/>
        <rFont val="Arial"/>
        <family val="0"/>
      </rPr>
      <t>z</t>
    </r>
    <r>
      <rPr>
        <sz val="10"/>
        <rFont val="Arial"/>
        <family val="0"/>
      </rPr>
      <t>/</t>
    </r>
    <r>
      <rPr>
        <i/>
        <sz val="10"/>
        <rFont val="Arial"/>
        <family val="0"/>
      </rPr>
      <t>V</t>
    </r>
    <r>
      <rPr>
        <vertAlign val="subscript"/>
        <sz val="10"/>
        <rFont val="Arial"/>
        <family val="0"/>
      </rPr>
      <t>1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</si>
</sst>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[$-405]d\.\ mmmm\ yyyy"/>
    <numFmt numFmtId="166" formatCode="000\ 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"/>
    <numFmt numFmtId="171" formatCode="0.000000"/>
    <numFmt numFmtId="172" formatCode="0.0"/>
    <numFmt numFmtId="173" formatCode="0.0000"/>
  </numFmts>
  <fonts count="76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12"/>
      <name val="Arial"/>
      <family val="0"/>
    </font>
    <font>
      <sz val="12"/>
      <name val="Times New Roman"/>
      <family val="1"/>
    </font>
    <font>
      <sz val="10"/>
      <color indexed="10"/>
      <name val="Arial"/>
      <family val="0"/>
    </font>
    <font>
      <b/>
      <sz val="12"/>
      <color indexed="12"/>
      <name val="Arial"/>
      <family val="0"/>
    </font>
    <font>
      <sz val="10"/>
      <color indexed="12"/>
      <name val="Arial"/>
      <family val="0"/>
    </font>
    <font>
      <sz val="12"/>
      <name val="Arial"/>
      <family val="0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i/>
      <vertAlign val="subscript"/>
      <sz val="10"/>
      <name val="Arial"/>
      <family val="2"/>
    </font>
    <font>
      <sz val="12"/>
      <color indexed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0"/>
    </font>
    <font>
      <sz val="10"/>
      <color indexed="8"/>
      <name val="Arial"/>
      <family val="0"/>
    </font>
    <font>
      <sz val="10"/>
      <color indexed="14"/>
      <name val="Arial"/>
      <family val="0"/>
    </font>
    <font>
      <sz val="10"/>
      <color indexed="5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5"/>
      <color indexed="8"/>
      <name val="Arial"/>
      <family val="0"/>
    </font>
    <font>
      <sz val="8"/>
      <color indexed="8"/>
      <name val="Arial"/>
      <family val="0"/>
    </font>
    <font>
      <b/>
      <i/>
      <sz val="8.25"/>
      <color indexed="8"/>
      <name val="Arial"/>
      <family val="0"/>
    </font>
    <font>
      <b/>
      <sz val="8.25"/>
      <color indexed="8"/>
      <name val="Arial"/>
      <family val="0"/>
    </font>
    <font>
      <b/>
      <i/>
      <sz val="8"/>
      <color indexed="8"/>
      <name val="Arial"/>
      <family val="0"/>
    </font>
    <font>
      <b/>
      <sz val="8"/>
      <color indexed="8"/>
      <name val="Arial"/>
      <family val="0"/>
    </font>
    <font>
      <sz val="1.5"/>
      <color indexed="8"/>
      <name val="Arial"/>
      <family val="0"/>
    </font>
    <font>
      <sz val="2"/>
      <color indexed="8"/>
      <name val="Arial"/>
      <family val="0"/>
    </font>
    <font>
      <b/>
      <i/>
      <sz val="1.75"/>
      <color indexed="8"/>
      <name val="Arial"/>
      <family val="0"/>
    </font>
    <font>
      <b/>
      <sz val="1.75"/>
      <color indexed="8"/>
      <name val="Arial"/>
      <family val="0"/>
    </font>
    <font>
      <b/>
      <vertAlign val="subscript"/>
      <sz val="1.75"/>
      <color indexed="8"/>
      <name val="Arial"/>
      <family val="0"/>
    </font>
    <font>
      <sz val="9"/>
      <color indexed="8"/>
      <name val="Arial"/>
      <family val="0"/>
    </font>
    <font>
      <sz val="8.75"/>
      <color indexed="8"/>
      <name val="Arial"/>
      <family val="0"/>
    </font>
    <font>
      <b/>
      <i/>
      <sz val="8.75"/>
      <color indexed="8"/>
      <name val="Arial"/>
      <family val="0"/>
    </font>
    <font>
      <b/>
      <vertAlign val="subscript"/>
      <sz val="8.75"/>
      <color indexed="8"/>
      <name val="Arial"/>
      <family val="0"/>
    </font>
    <font>
      <b/>
      <sz val="8.75"/>
      <color indexed="8"/>
      <name val="Arial"/>
      <family val="0"/>
    </font>
    <font>
      <sz val="8.25"/>
      <color indexed="8"/>
      <name val="Arial"/>
      <family val="0"/>
    </font>
    <font>
      <b/>
      <vertAlign val="subscript"/>
      <sz val="8.25"/>
      <color indexed="8"/>
      <name val="Arial"/>
      <family val="0"/>
    </font>
    <font>
      <sz val="8.5"/>
      <color indexed="8"/>
      <name val="Arial"/>
      <family val="0"/>
    </font>
    <font>
      <b/>
      <i/>
      <sz val="8.5"/>
      <color indexed="8"/>
      <name val="Arial"/>
      <family val="0"/>
    </font>
    <font>
      <b/>
      <vertAlign val="subscript"/>
      <sz val="8.5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double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medium">
        <color indexed="5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9" fillId="35" borderId="19" xfId="0" applyNumberFormat="1" applyFont="1" applyFill="1" applyBorder="1" applyAlignment="1">
      <alignment horizontal="center" vertical="center" shrinkToFit="1"/>
    </xf>
    <xf numFmtId="0" fontId="9" fillId="35" borderId="20" xfId="0" applyNumberFormat="1" applyFont="1" applyFill="1" applyBorder="1" applyAlignment="1">
      <alignment horizontal="center" vertical="center"/>
    </xf>
    <xf numFmtId="0" fontId="9" fillId="35" borderId="21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4" fillId="37" borderId="0" xfId="0" applyFont="1" applyFill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17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35" borderId="22" xfId="0" applyFill="1" applyBorder="1" applyAlignment="1">
      <alignment horizontal="center" vertical="center"/>
    </xf>
    <xf numFmtId="0" fontId="9" fillId="36" borderId="22" xfId="0" applyNumberFormat="1" applyFont="1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70" fontId="0" fillId="0" borderId="0" xfId="0" applyNumberFormat="1" applyBorder="1" applyAlignment="1">
      <alignment/>
    </xf>
    <xf numFmtId="0" fontId="9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70" fontId="0" fillId="0" borderId="0" xfId="0" applyNumberFormat="1" applyFill="1" applyBorder="1" applyAlignment="1">
      <alignment/>
    </xf>
    <xf numFmtId="0" fontId="9" fillId="38" borderId="24" xfId="0" applyFont="1" applyFill="1" applyBorder="1" applyAlignment="1">
      <alignment horizontal="center"/>
    </xf>
    <xf numFmtId="0" fontId="0" fillId="38" borderId="25" xfId="0" applyFont="1" applyFill="1" applyBorder="1" applyAlignment="1">
      <alignment horizontal="center"/>
    </xf>
    <xf numFmtId="173" fontId="0" fillId="38" borderId="26" xfId="0" applyNumberFormat="1" applyFont="1" applyFill="1" applyBorder="1" applyAlignment="1">
      <alignment horizontal="center"/>
    </xf>
    <xf numFmtId="0" fontId="9" fillId="38" borderId="27" xfId="0" applyFont="1" applyFill="1" applyBorder="1" applyAlignment="1">
      <alignment horizontal="center"/>
    </xf>
    <xf numFmtId="0" fontId="9" fillId="38" borderId="28" xfId="0" applyFont="1" applyFill="1" applyBorder="1" applyAlignment="1">
      <alignment horizontal="center"/>
    </xf>
    <xf numFmtId="173" fontId="0" fillId="38" borderId="29" xfId="0" applyNumberFormat="1" applyFont="1" applyFill="1" applyBorder="1" applyAlignment="1">
      <alignment horizontal="center"/>
    </xf>
    <xf numFmtId="170" fontId="0" fillId="38" borderId="28" xfId="0" applyNumberFormat="1" applyFill="1" applyBorder="1" applyAlignment="1">
      <alignment horizontal="center"/>
    </xf>
    <xf numFmtId="173" fontId="0" fillId="38" borderId="29" xfId="0" applyNumberFormat="1" applyFill="1" applyBorder="1" applyAlignment="1">
      <alignment horizontal="center"/>
    </xf>
    <xf numFmtId="0" fontId="9" fillId="38" borderId="24" xfId="0" applyFont="1" applyFill="1" applyBorder="1" applyAlignment="1">
      <alignment horizontal="center" vertical="center"/>
    </xf>
    <xf numFmtId="0" fontId="0" fillId="38" borderId="25" xfId="0" applyFont="1" applyFill="1" applyBorder="1" applyAlignment="1">
      <alignment horizontal="center" vertical="center"/>
    </xf>
    <xf numFmtId="173" fontId="0" fillId="38" borderId="26" xfId="0" applyNumberFormat="1" applyFont="1" applyFill="1" applyBorder="1" applyAlignment="1">
      <alignment horizontal="center" vertical="center"/>
    </xf>
    <xf numFmtId="0" fontId="9" fillId="38" borderId="27" xfId="0" applyFont="1" applyFill="1" applyBorder="1" applyAlignment="1">
      <alignment horizontal="center" vertical="center"/>
    </xf>
    <xf numFmtId="0" fontId="9" fillId="38" borderId="28" xfId="0" applyFont="1" applyFill="1" applyBorder="1" applyAlignment="1">
      <alignment horizontal="center" vertical="center"/>
    </xf>
    <xf numFmtId="173" fontId="0" fillId="38" borderId="29" xfId="0" applyNumberFormat="1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 vertical="center"/>
    </xf>
    <xf numFmtId="170" fontId="0" fillId="36" borderId="28" xfId="0" applyNumberFormat="1" applyFill="1" applyBorder="1" applyAlignment="1">
      <alignment horizontal="center" vertical="center"/>
    </xf>
    <xf numFmtId="173" fontId="0" fillId="36" borderId="29" xfId="0" applyNumberFormat="1" applyFill="1" applyBorder="1" applyAlignment="1">
      <alignment horizontal="center" vertical="center"/>
    </xf>
    <xf numFmtId="0" fontId="0" fillId="36" borderId="30" xfId="0" applyFill="1" applyBorder="1" applyAlignment="1">
      <alignment horizontal="center" vertical="center"/>
    </xf>
    <xf numFmtId="172" fontId="0" fillId="36" borderId="31" xfId="0" applyNumberFormat="1" applyFill="1" applyBorder="1" applyAlignment="1">
      <alignment horizontal="center" vertical="center"/>
    </xf>
    <xf numFmtId="0" fontId="9" fillId="38" borderId="32" xfId="0" applyFont="1" applyFill="1" applyBorder="1" applyAlignment="1">
      <alignment horizontal="center" vertical="center"/>
    </xf>
    <xf numFmtId="170" fontId="0" fillId="38" borderId="33" xfId="0" applyNumberFormat="1" applyFill="1" applyBorder="1" applyAlignment="1">
      <alignment horizontal="center" vertical="center"/>
    </xf>
    <xf numFmtId="173" fontId="0" fillId="38" borderId="34" xfId="0" applyNumberForma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170" fontId="0" fillId="36" borderId="25" xfId="0" applyNumberFormat="1" applyFill="1" applyBorder="1" applyAlignment="1">
      <alignment horizontal="center" vertical="center"/>
    </xf>
    <xf numFmtId="173" fontId="0" fillId="36" borderId="26" xfId="0" applyNumberForma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NumberFormat="1" applyFont="1" applyFill="1" applyBorder="1" applyAlignment="1">
      <alignment horizontal="left" vertical="center"/>
    </xf>
    <xf numFmtId="173" fontId="0" fillId="0" borderId="0" xfId="0" applyNumberFormat="1" applyFont="1" applyFill="1" applyBorder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170" fontId="0" fillId="36" borderId="35" xfId="0" applyNumberForma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170" fontId="0" fillId="41" borderId="23" xfId="0" applyNumberFormat="1" applyFill="1" applyBorder="1" applyAlignment="1">
      <alignment horizontal="center" vertical="center"/>
    </xf>
    <xf numFmtId="170" fontId="0" fillId="41" borderId="17" xfId="0" applyNumberFormat="1" applyFill="1" applyBorder="1" applyAlignment="1">
      <alignment horizontal="center" vertical="center"/>
    </xf>
    <xf numFmtId="170" fontId="0" fillId="42" borderId="23" xfId="0" applyNumberFormat="1" applyFill="1" applyBorder="1" applyAlignment="1">
      <alignment horizontal="center" vertical="center"/>
    </xf>
    <xf numFmtId="170" fontId="0" fillId="42" borderId="17" xfId="0" applyNumberFormat="1" applyFill="1" applyBorder="1" applyAlignment="1">
      <alignment horizontal="center" vertical="center"/>
    </xf>
    <xf numFmtId="170" fontId="0" fillId="43" borderId="17" xfId="0" applyNumberFormat="1" applyFill="1" applyBorder="1" applyAlignment="1">
      <alignment horizontal="center" vertical="center"/>
    </xf>
    <xf numFmtId="0" fontId="9" fillId="36" borderId="36" xfId="0" applyFont="1" applyFill="1" applyBorder="1" applyAlignment="1">
      <alignment horizontal="center" vertical="center"/>
    </xf>
    <xf numFmtId="0" fontId="0" fillId="36" borderId="37" xfId="0" applyFill="1" applyBorder="1" applyAlignment="1">
      <alignment horizontal="center" vertical="center"/>
    </xf>
    <xf numFmtId="0" fontId="9" fillId="36" borderId="38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/>
    </xf>
    <xf numFmtId="0" fontId="9" fillId="36" borderId="37" xfId="0" applyFont="1" applyFill="1" applyBorder="1" applyAlignment="1">
      <alignment horizontal="center" vertical="center"/>
    </xf>
    <xf numFmtId="170" fontId="0" fillId="36" borderId="39" xfId="0" applyNumberFormat="1" applyFill="1" applyBorder="1" applyAlignment="1">
      <alignment horizontal="center" vertical="center"/>
    </xf>
    <xf numFmtId="170" fontId="9" fillId="36" borderId="24" xfId="0" applyNumberFormat="1" applyFont="1" applyFill="1" applyBorder="1" applyAlignment="1">
      <alignment horizontal="center" vertical="center"/>
    </xf>
    <xf numFmtId="170" fontId="9" fillId="36" borderId="36" xfId="0" applyNumberFormat="1" applyFont="1" applyFill="1" applyBorder="1" applyAlignment="1">
      <alignment horizontal="center" vertical="center"/>
    </xf>
    <xf numFmtId="170" fontId="9" fillId="36" borderId="25" xfId="0" applyNumberFormat="1" applyFont="1" applyFill="1" applyBorder="1" applyAlignment="1">
      <alignment horizontal="center" vertical="center"/>
    </xf>
    <xf numFmtId="170" fontId="9" fillId="36" borderId="37" xfId="0" applyNumberFormat="1" applyFont="1" applyFill="1" applyBorder="1" applyAlignment="1">
      <alignment horizontal="center" vertical="center"/>
    </xf>
    <xf numFmtId="0" fontId="0" fillId="35" borderId="40" xfId="0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0" fontId="0" fillId="35" borderId="43" xfId="0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170" fontId="0" fillId="35" borderId="45" xfId="0" applyNumberFormat="1" applyFill="1" applyBorder="1" applyAlignment="1">
      <alignment horizontal="center" vertical="center"/>
    </xf>
    <xf numFmtId="170" fontId="0" fillId="35" borderId="40" xfId="0" applyNumberFormat="1" applyFill="1" applyBorder="1" applyAlignment="1">
      <alignment horizontal="center" vertical="center"/>
    </xf>
    <xf numFmtId="170" fontId="0" fillId="35" borderId="41" xfId="0" applyNumberFormat="1" applyFill="1" applyBorder="1" applyAlignment="1">
      <alignment horizontal="center" vertical="center"/>
    </xf>
    <xf numFmtId="170" fontId="0" fillId="35" borderId="44" xfId="0" applyNumberFormat="1" applyFill="1" applyBorder="1" applyAlignment="1">
      <alignment horizontal="center" vertical="center"/>
    </xf>
    <xf numFmtId="170" fontId="0" fillId="35" borderId="42" xfId="0" applyNumberFormat="1" applyFill="1" applyBorder="1" applyAlignment="1">
      <alignment horizontal="center" vertical="center"/>
    </xf>
    <xf numFmtId="170" fontId="5" fillId="0" borderId="46" xfId="0" applyNumberFormat="1" applyFont="1" applyFill="1" applyBorder="1" applyAlignment="1">
      <alignment horizontal="center" vertical="center"/>
    </xf>
    <xf numFmtId="170" fontId="5" fillId="0" borderId="0" xfId="0" applyNumberFormat="1" applyFont="1" applyFill="1" applyBorder="1" applyAlignment="1">
      <alignment horizontal="center" vertical="center"/>
    </xf>
    <xf numFmtId="0" fontId="0" fillId="33" borderId="47" xfId="0" applyFill="1" applyBorder="1" applyAlignment="1">
      <alignment vertical="center"/>
    </xf>
    <xf numFmtId="0" fontId="0" fillId="39" borderId="47" xfId="0" applyFill="1" applyBorder="1" applyAlignment="1">
      <alignment vertical="center"/>
    </xf>
    <xf numFmtId="0" fontId="0" fillId="40" borderId="47" xfId="0" applyFill="1" applyBorder="1" applyAlignment="1">
      <alignment vertical="center"/>
    </xf>
    <xf numFmtId="170" fontId="0" fillId="41" borderId="47" xfId="0" applyNumberFormat="1" applyFill="1" applyBorder="1" applyAlignment="1">
      <alignment vertical="center"/>
    </xf>
    <xf numFmtId="170" fontId="0" fillId="42" borderId="47" xfId="0" applyNumberFormat="1" applyFill="1" applyBorder="1" applyAlignment="1">
      <alignment vertical="center"/>
    </xf>
    <xf numFmtId="170" fontId="0" fillId="43" borderId="47" xfId="0" applyNumberFormat="1" applyFill="1" applyBorder="1" applyAlignment="1">
      <alignment vertical="center"/>
    </xf>
    <xf numFmtId="1" fontId="0" fillId="0" borderId="0" xfId="0" applyNumberFormat="1" applyAlignment="1">
      <alignment horizontal="center" vertical="center"/>
    </xf>
    <xf numFmtId="0" fontId="7" fillId="44" borderId="48" xfId="0" applyFont="1" applyFill="1" applyBorder="1" applyAlignment="1">
      <alignment vertical="center"/>
    </xf>
    <xf numFmtId="0" fontId="7" fillId="44" borderId="49" xfId="0" applyFont="1" applyFill="1" applyBorder="1" applyAlignment="1">
      <alignment vertical="center"/>
    </xf>
    <xf numFmtId="0" fontId="5" fillId="44" borderId="50" xfId="0" applyFont="1" applyFill="1" applyBorder="1" applyAlignment="1">
      <alignment vertical="center"/>
    </xf>
    <xf numFmtId="0" fontId="0" fillId="36" borderId="51" xfId="0" applyFill="1" applyBorder="1" applyAlignment="1">
      <alignment horizontal="center" vertical="center"/>
    </xf>
    <xf numFmtId="0" fontId="0" fillId="36" borderId="35" xfId="0" applyFill="1" applyBorder="1" applyAlignment="1">
      <alignment horizontal="center" vertical="center"/>
    </xf>
    <xf numFmtId="0" fontId="11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0" fillId="36" borderId="24" xfId="0" applyFill="1" applyBorder="1" applyAlignment="1">
      <alignment horizontal="center" vertical="center"/>
    </xf>
    <xf numFmtId="0" fontId="0" fillId="36" borderId="52" xfId="0" applyFill="1" applyBorder="1" applyAlignment="1">
      <alignment horizontal="center" vertical="center"/>
    </xf>
    <xf numFmtId="0" fontId="0" fillId="36" borderId="53" xfId="0" applyFill="1" applyBorder="1" applyAlignment="1">
      <alignment horizontal="center" vertical="center"/>
    </xf>
    <xf numFmtId="0" fontId="9" fillId="36" borderId="22" xfId="0" applyFont="1" applyFill="1" applyBorder="1" applyAlignment="1">
      <alignment horizontal="center" vertical="center"/>
    </xf>
    <xf numFmtId="170" fontId="0" fillId="36" borderId="54" xfId="0" applyNumberFormat="1" applyFill="1" applyBorder="1" applyAlignment="1">
      <alignment horizontal="center" vertical="center"/>
    </xf>
    <xf numFmtId="1" fontId="0" fillId="36" borderId="55" xfId="0" applyNumberForma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/>
    </xf>
    <xf numFmtId="170" fontId="0" fillId="36" borderId="28" xfId="0" applyNumberFormat="1" applyFill="1" applyBorder="1" applyAlignment="1">
      <alignment horizontal="center"/>
    </xf>
    <xf numFmtId="173" fontId="0" fillId="36" borderId="29" xfId="0" applyNumberFormat="1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170" fontId="0" fillId="36" borderId="56" xfId="0" applyNumberFormat="1" applyFill="1" applyBorder="1" applyAlignment="1">
      <alignment horizontal="center"/>
    </xf>
    <xf numFmtId="172" fontId="0" fillId="36" borderId="31" xfId="0" applyNumberFormat="1" applyFill="1" applyBorder="1" applyAlignment="1">
      <alignment horizontal="center"/>
    </xf>
    <xf numFmtId="0" fontId="9" fillId="36" borderId="22" xfId="0" applyFont="1" applyFill="1" applyBorder="1" applyAlignment="1">
      <alignment horizontal="center"/>
    </xf>
    <xf numFmtId="170" fontId="0" fillId="36" borderId="54" xfId="0" applyNumberFormat="1" applyFill="1" applyBorder="1" applyAlignment="1">
      <alignment horizontal="center"/>
    </xf>
    <xf numFmtId="1" fontId="0" fillId="36" borderId="55" xfId="0" applyNumberForma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0" fillId="36" borderId="28" xfId="0" applyFill="1" applyBorder="1" applyAlignment="1">
      <alignment/>
    </xf>
    <xf numFmtId="0" fontId="0" fillId="36" borderId="57" xfId="0" applyFill="1" applyBorder="1" applyAlignment="1">
      <alignment/>
    </xf>
    <xf numFmtId="0" fontId="0" fillId="36" borderId="58" xfId="0" applyFill="1" applyBorder="1" applyAlignment="1">
      <alignment/>
    </xf>
    <xf numFmtId="0" fontId="17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50" xfId="0" applyBorder="1" applyAlignment="1">
      <alignment/>
    </xf>
    <xf numFmtId="0" fontId="0" fillId="44" borderId="59" xfId="0" applyFont="1" applyFill="1" applyBorder="1" applyAlignment="1">
      <alignment vertical="center"/>
    </xf>
    <xf numFmtId="0" fontId="0" fillId="44" borderId="60" xfId="0" applyFont="1" applyFill="1" applyBorder="1" applyAlignment="1">
      <alignment vertical="center"/>
    </xf>
    <xf numFmtId="0" fontId="0" fillId="44" borderId="60" xfId="0" applyFill="1" applyBorder="1" applyAlignment="1">
      <alignment/>
    </xf>
    <xf numFmtId="0" fontId="0" fillId="44" borderId="60" xfId="0" applyFont="1" applyFill="1" applyBorder="1" applyAlignment="1">
      <alignment horizontal="center" vertical="center"/>
    </xf>
    <xf numFmtId="0" fontId="0" fillId="44" borderId="60" xfId="0" applyNumberFormat="1" applyFill="1" applyBorder="1" applyAlignment="1">
      <alignment vertical="center"/>
    </xf>
    <xf numFmtId="0" fontId="0" fillId="44" borderId="61" xfId="0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.06575"/>
          <c:w val="0.872"/>
          <c:h val="0.85275"/>
        </c:manualLayout>
      </c:layout>
      <c:scatterChart>
        <c:scatterStyle val="smoothMarker"/>
        <c:varyColors val="0"/>
        <c:ser>
          <c:idx val="0"/>
          <c:order val="0"/>
          <c:tx>
            <c:v>veličina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 TK'!$I$22:$I$622</c:f>
              <c:numCache>
                <c:ptCount val="6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</c:numCache>
            </c:numRef>
          </c:xVal>
          <c:yVal>
            <c:numRef>
              <c:f>' TK'!$R$22:$R$622</c:f>
              <c:numCache>
                <c:ptCount val="60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-2</c:v>
                </c:pt>
                <c:pt idx="53">
                  <c:v>-2</c:v>
                </c:pt>
                <c:pt idx="54">
                  <c:v>-2</c:v>
                </c:pt>
                <c:pt idx="55">
                  <c:v>-2</c:v>
                </c:pt>
                <c:pt idx="56">
                  <c:v>-2</c:v>
                </c:pt>
                <c:pt idx="57">
                  <c:v>-2</c:v>
                </c:pt>
                <c:pt idx="58">
                  <c:v>-2</c:v>
                </c:pt>
                <c:pt idx="59">
                  <c:v>-2</c:v>
                </c:pt>
                <c:pt idx="60">
                  <c:v>-2</c:v>
                </c:pt>
                <c:pt idx="61">
                  <c:v>-2</c:v>
                </c:pt>
                <c:pt idx="62">
                  <c:v>-2</c:v>
                </c:pt>
                <c:pt idx="63">
                  <c:v>-2</c:v>
                </c:pt>
                <c:pt idx="64">
                  <c:v>-2</c:v>
                </c:pt>
                <c:pt idx="65">
                  <c:v>-2</c:v>
                </c:pt>
                <c:pt idx="66">
                  <c:v>-2</c:v>
                </c:pt>
                <c:pt idx="67">
                  <c:v>-2</c:v>
                </c:pt>
                <c:pt idx="68">
                  <c:v>-2</c:v>
                </c:pt>
                <c:pt idx="69">
                  <c:v>-2</c:v>
                </c:pt>
                <c:pt idx="70">
                  <c:v>-2</c:v>
                </c:pt>
                <c:pt idx="71">
                  <c:v>-2</c:v>
                </c:pt>
                <c:pt idx="72">
                  <c:v>-2</c:v>
                </c:pt>
                <c:pt idx="73">
                  <c:v>-2</c:v>
                </c:pt>
                <c:pt idx="74">
                  <c:v>-2</c:v>
                </c:pt>
                <c:pt idx="75">
                  <c:v>-2</c:v>
                </c:pt>
                <c:pt idx="76">
                  <c:v>-2</c:v>
                </c:pt>
                <c:pt idx="77">
                  <c:v>-2</c:v>
                </c:pt>
                <c:pt idx="78">
                  <c:v>-2</c:v>
                </c:pt>
                <c:pt idx="79">
                  <c:v>-2</c:v>
                </c:pt>
                <c:pt idx="80">
                  <c:v>-2</c:v>
                </c:pt>
                <c:pt idx="81">
                  <c:v>-2</c:v>
                </c:pt>
                <c:pt idx="82">
                  <c:v>-2</c:v>
                </c:pt>
                <c:pt idx="83">
                  <c:v>-2</c:v>
                </c:pt>
                <c:pt idx="84">
                  <c:v>-2</c:v>
                </c:pt>
                <c:pt idx="85">
                  <c:v>-2</c:v>
                </c:pt>
                <c:pt idx="86">
                  <c:v>-2</c:v>
                </c:pt>
                <c:pt idx="87">
                  <c:v>-2</c:v>
                </c:pt>
                <c:pt idx="88">
                  <c:v>-2</c:v>
                </c:pt>
                <c:pt idx="89">
                  <c:v>-2</c:v>
                </c:pt>
                <c:pt idx="90">
                  <c:v>-2</c:v>
                </c:pt>
                <c:pt idx="91">
                  <c:v>-2</c:v>
                </c:pt>
                <c:pt idx="92">
                  <c:v>-2</c:v>
                </c:pt>
                <c:pt idx="93">
                  <c:v>-2</c:v>
                </c:pt>
                <c:pt idx="94">
                  <c:v>-2</c:v>
                </c:pt>
                <c:pt idx="95">
                  <c:v>-2</c:v>
                </c:pt>
                <c:pt idx="96">
                  <c:v>-2</c:v>
                </c:pt>
                <c:pt idx="97">
                  <c:v>-2</c:v>
                </c:pt>
                <c:pt idx="98">
                  <c:v>-2</c:v>
                </c:pt>
                <c:pt idx="99">
                  <c:v>-2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-1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-1</c:v>
                </c:pt>
                <c:pt idx="217">
                  <c:v>-1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-1</c:v>
                </c:pt>
                <c:pt idx="239">
                  <c:v>-1</c:v>
                </c:pt>
                <c:pt idx="240">
                  <c:v>-1</c:v>
                </c:pt>
                <c:pt idx="241">
                  <c:v>-1</c:v>
                </c:pt>
                <c:pt idx="242">
                  <c:v>-1</c:v>
                </c:pt>
                <c:pt idx="243">
                  <c:v>-1</c:v>
                </c:pt>
                <c:pt idx="244">
                  <c:v>-1</c:v>
                </c:pt>
                <c:pt idx="245">
                  <c:v>-1</c:v>
                </c:pt>
                <c:pt idx="246">
                  <c:v>-1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-1</c:v>
                </c:pt>
                <c:pt idx="251">
                  <c:v>-1</c:v>
                </c:pt>
                <c:pt idx="252">
                  <c:v>-1</c:v>
                </c:pt>
                <c:pt idx="253">
                  <c:v>-1</c:v>
                </c:pt>
                <c:pt idx="254">
                  <c:v>-1</c:v>
                </c:pt>
                <c:pt idx="255">
                  <c:v>-1</c:v>
                </c:pt>
                <c:pt idx="256">
                  <c:v>-1</c:v>
                </c:pt>
                <c:pt idx="257">
                  <c:v>-1</c:v>
                </c:pt>
                <c:pt idx="258">
                  <c:v>-1</c:v>
                </c:pt>
                <c:pt idx="259">
                  <c:v>-1</c:v>
                </c:pt>
                <c:pt idx="260">
                  <c:v>-1</c:v>
                </c:pt>
                <c:pt idx="261">
                  <c:v>-1</c:v>
                </c:pt>
                <c:pt idx="262">
                  <c:v>-1</c:v>
                </c:pt>
                <c:pt idx="263">
                  <c:v>-1</c:v>
                </c:pt>
                <c:pt idx="264">
                  <c:v>-1</c:v>
                </c:pt>
                <c:pt idx="265">
                  <c:v>-1</c:v>
                </c:pt>
                <c:pt idx="266">
                  <c:v>-1</c:v>
                </c:pt>
                <c:pt idx="267">
                  <c:v>-1</c:v>
                </c:pt>
                <c:pt idx="268">
                  <c:v>-1</c:v>
                </c:pt>
                <c:pt idx="269">
                  <c:v>-1</c:v>
                </c:pt>
                <c:pt idx="270">
                  <c:v>-1</c:v>
                </c:pt>
                <c:pt idx="271">
                  <c:v>-1</c:v>
                </c:pt>
                <c:pt idx="272">
                  <c:v>-1</c:v>
                </c:pt>
                <c:pt idx="273">
                  <c:v>-1</c:v>
                </c:pt>
                <c:pt idx="274">
                  <c:v>-1</c:v>
                </c:pt>
                <c:pt idx="275">
                  <c:v>-1</c:v>
                </c:pt>
                <c:pt idx="276">
                  <c:v>-1</c:v>
                </c:pt>
                <c:pt idx="277">
                  <c:v>-1</c:v>
                </c:pt>
                <c:pt idx="278">
                  <c:v>-1</c:v>
                </c:pt>
                <c:pt idx="279">
                  <c:v>-1</c:v>
                </c:pt>
                <c:pt idx="280">
                  <c:v>-1</c:v>
                </c:pt>
                <c:pt idx="281">
                  <c:v>-1</c:v>
                </c:pt>
                <c:pt idx="282">
                  <c:v>-1</c:v>
                </c:pt>
                <c:pt idx="283">
                  <c:v>-1</c:v>
                </c:pt>
                <c:pt idx="284">
                  <c:v>-1</c:v>
                </c:pt>
                <c:pt idx="285">
                  <c:v>-1</c:v>
                </c:pt>
                <c:pt idx="286">
                  <c:v>-1</c:v>
                </c:pt>
                <c:pt idx="287">
                  <c:v>-1</c:v>
                </c:pt>
                <c:pt idx="288">
                  <c:v>-1</c:v>
                </c:pt>
                <c:pt idx="289">
                  <c:v>-1</c:v>
                </c:pt>
                <c:pt idx="290">
                  <c:v>-1</c:v>
                </c:pt>
                <c:pt idx="291">
                  <c:v>-1</c:v>
                </c:pt>
                <c:pt idx="292">
                  <c:v>-1</c:v>
                </c:pt>
                <c:pt idx="293">
                  <c:v>-1</c:v>
                </c:pt>
                <c:pt idx="294">
                  <c:v>-1</c:v>
                </c:pt>
                <c:pt idx="295">
                  <c:v>-1</c:v>
                </c:pt>
                <c:pt idx="296">
                  <c:v>-1</c:v>
                </c:pt>
                <c:pt idx="297">
                  <c:v>-1</c:v>
                </c:pt>
                <c:pt idx="298">
                  <c:v>-1</c:v>
                </c:pt>
                <c:pt idx="299">
                  <c:v>-1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2</c:v>
                </c:pt>
                <c:pt idx="315">
                  <c:v>2</c:v>
                </c:pt>
                <c:pt idx="316">
                  <c:v>2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2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2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2</c:v>
                </c:pt>
                <c:pt idx="356">
                  <c:v>2</c:v>
                </c:pt>
                <c:pt idx="357">
                  <c:v>2</c:v>
                </c:pt>
                <c:pt idx="358">
                  <c:v>2</c:v>
                </c:pt>
                <c:pt idx="359">
                  <c:v>2</c:v>
                </c:pt>
                <c:pt idx="360">
                  <c:v>2</c:v>
                </c:pt>
                <c:pt idx="361">
                  <c:v>2</c:v>
                </c:pt>
                <c:pt idx="362">
                  <c:v>2</c:v>
                </c:pt>
                <c:pt idx="363">
                  <c:v>2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2</c:v>
                </c:pt>
                <c:pt idx="374">
                  <c:v>2</c:v>
                </c:pt>
                <c:pt idx="375">
                  <c:v>2</c:v>
                </c:pt>
                <c:pt idx="376">
                  <c:v>2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-2</c:v>
                </c:pt>
                <c:pt idx="501">
                  <c:v>-2</c:v>
                </c:pt>
                <c:pt idx="502">
                  <c:v>-2</c:v>
                </c:pt>
                <c:pt idx="503">
                  <c:v>-2</c:v>
                </c:pt>
                <c:pt idx="504">
                  <c:v>-2</c:v>
                </c:pt>
                <c:pt idx="505">
                  <c:v>-2</c:v>
                </c:pt>
                <c:pt idx="506">
                  <c:v>-2</c:v>
                </c:pt>
                <c:pt idx="507">
                  <c:v>-2</c:v>
                </c:pt>
                <c:pt idx="508">
                  <c:v>-2</c:v>
                </c:pt>
                <c:pt idx="509">
                  <c:v>-2</c:v>
                </c:pt>
                <c:pt idx="510">
                  <c:v>-2</c:v>
                </c:pt>
                <c:pt idx="511">
                  <c:v>-2</c:v>
                </c:pt>
                <c:pt idx="512">
                  <c:v>-2</c:v>
                </c:pt>
                <c:pt idx="513">
                  <c:v>-2</c:v>
                </c:pt>
                <c:pt idx="514">
                  <c:v>-2</c:v>
                </c:pt>
                <c:pt idx="515">
                  <c:v>-2</c:v>
                </c:pt>
                <c:pt idx="516">
                  <c:v>-2</c:v>
                </c:pt>
                <c:pt idx="517">
                  <c:v>-2</c:v>
                </c:pt>
                <c:pt idx="518">
                  <c:v>-2</c:v>
                </c:pt>
                <c:pt idx="519">
                  <c:v>-2</c:v>
                </c:pt>
                <c:pt idx="520">
                  <c:v>-2</c:v>
                </c:pt>
                <c:pt idx="521">
                  <c:v>-2</c:v>
                </c:pt>
                <c:pt idx="522">
                  <c:v>-2</c:v>
                </c:pt>
                <c:pt idx="523">
                  <c:v>-2</c:v>
                </c:pt>
                <c:pt idx="524">
                  <c:v>-2</c:v>
                </c:pt>
                <c:pt idx="525">
                  <c:v>-2</c:v>
                </c:pt>
                <c:pt idx="526">
                  <c:v>-2</c:v>
                </c:pt>
                <c:pt idx="527">
                  <c:v>-2</c:v>
                </c:pt>
                <c:pt idx="528">
                  <c:v>-2</c:v>
                </c:pt>
                <c:pt idx="529">
                  <c:v>-2</c:v>
                </c:pt>
                <c:pt idx="530">
                  <c:v>-2</c:v>
                </c:pt>
                <c:pt idx="531">
                  <c:v>-2</c:v>
                </c:pt>
                <c:pt idx="532">
                  <c:v>-2</c:v>
                </c:pt>
                <c:pt idx="533">
                  <c:v>-2</c:v>
                </c:pt>
                <c:pt idx="534">
                  <c:v>-2</c:v>
                </c:pt>
                <c:pt idx="535">
                  <c:v>-2</c:v>
                </c:pt>
                <c:pt idx="536">
                  <c:v>-2</c:v>
                </c:pt>
                <c:pt idx="537">
                  <c:v>-2</c:v>
                </c:pt>
                <c:pt idx="538">
                  <c:v>-2</c:v>
                </c:pt>
                <c:pt idx="539">
                  <c:v>-2</c:v>
                </c:pt>
                <c:pt idx="540">
                  <c:v>-2</c:v>
                </c:pt>
                <c:pt idx="541">
                  <c:v>-2</c:v>
                </c:pt>
                <c:pt idx="542">
                  <c:v>-2</c:v>
                </c:pt>
                <c:pt idx="543">
                  <c:v>-2</c:v>
                </c:pt>
                <c:pt idx="544">
                  <c:v>-2</c:v>
                </c:pt>
                <c:pt idx="545">
                  <c:v>-2</c:v>
                </c:pt>
                <c:pt idx="546">
                  <c:v>-2</c:v>
                </c:pt>
                <c:pt idx="547">
                  <c:v>-2</c:v>
                </c:pt>
                <c:pt idx="548">
                  <c:v>-2</c:v>
                </c:pt>
                <c:pt idx="549">
                  <c:v>-2</c:v>
                </c:pt>
                <c:pt idx="550">
                  <c:v>-2</c:v>
                </c:pt>
                <c:pt idx="551">
                  <c:v>-2</c:v>
                </c:pt>
                <c:pt idx="552">
                  <c:v>-2</c:v>
                </c:pt>
                <c:pt idx="553">
                  <c:v>-2</c:v>
                </c:pt>
                <c:pt idx="554">
                  <c:v>-2</c:v>
                </c:pt>
                <c:pt idx="555">
                  <c:v>-2</c:v>
                </c:pt>
                <c:pt idx="556">
                  <c:v>-2</c:v>
                </c:pt>
                <c:pt idx="557">
                  <c:v>-2</c:v>
                </c:pt>
                <c:pt idx="558">
                  <c:v>-2</c:v>
                </c:pt>
                <c:pt idx="559">
                  <c:v>-2</c:v>
                </c:pt>
                <c:pt idx="560">
                  <c:v>-2</c:v>
                </c:pt>
                <c:pt idx="561">
                  <c:v>-2</c:v>
                </c:pt>
                <c:pt idx="562">
                  <c:v>-2</c:v>
                </c:pt>
                <c:pt idx="563">
                  <c:v>-2</c:v>
                </c:pt>
                <c:pt idx="564">
                  <c:v>-2</c:v>
                </c:pt>
                <c:pt idx="565">
                  <c:v>-2</c:v>
                </c:pt>
                <c:pt idx="566">
                  <c:v>-2</c:v>
                </c:pt>
                <c:pt idx="567">
                  <c:v>-2</c:v>
                </c:pt>
                <c:pt idx="568">
                  <c:v>-2</c:v>
                </c:pt>
                <c:pt idx="569">
                  <c:v>-2</c:v>
                </c:pt>
                <c:pt idx="570">
                  <c:v>-2</c:v>
                </c:pt>
                <c:pt idx="571">
                  <c:v>-2</c:v>
                </c:pt>
                <c:pt idx="572">
                  <c:v>-2</c:v>
                </c:pt>
                <c:pt idx="573">
                  <c:v>-2</c:v>
                </c:pt>
                <c:pt idx="574">
                  <c:v>-2</c:v>
                </c:pt>
                <c:pt idx="575">
                  <c:v>-2</c:v>
                </c:pt>
                <c:pt idx="576">
                  <c:v>-2</c:v>
                </c:pt>
                <c:pt idx="577">
                  <c:v>-2</c:v>
                </c:pt>
                <c:pt idx="578">
                  <c:v>-2</c:v>
                </c:pt>
                <c:pt idx="579">
                  <c:v>-2</c:v>
                </c:pt>
                <c:pt idx="580">
                  <c:v>-2</c:v>
                </c:pt>
                <c:pt idx="581">
                  <c:v>-2</c:v>
                </c:pt>
                <c:pt idx="582">
                  <c:v>-2</c:v>
                </c:pt>
                <c:pt idx="583">
                  <c:v>-2</c:v>
                </c:pt>
                <c:pt idx="584">
                  <c:v>-2</c:v>
                </c:pt>
                <c:pt idx="585">
                  <c:v>-2</c:v>
                </c:pt>
                <c:pt idx="586">
                  <c:v>-2</c:v>
                </c:pt>
                <c:pt idx="587">
                  <c:v>-2</c:v>
                </c:pt>
                <c:pt idx="588">
                  <c:v>-2</c:v>
                </c:pt>
                <c:pt idx="589">
                  <c:v>-2</c:v>
                </c:pt>
                <c:pt idx="590">
                  <c:v>-2</c:v>
                </c:pt>
                <c:pt idx="591">
                  <c:v>-2</c:v>
                </c:pt>
                <c:pt idx="592">
                  <c:v>-2</c:v>
                </c:pt>
                <c:pt idx="593">
                  <c:v>-2</c:v>
                </c:pt>
                <c:pt idx="594">
                  <c:v>-2</c:v>
                </c:pt>
                <c:pt idx="595">
                  <c:v>-2</c:v>
                </c:pt>
                <c:pt idx="596">
                  <c:v>-2</c:v>
                </c:pt>
                <c:pt idx="597">
                  <c:v>-2</c:v>
                </c:pt>
                <c:pt idx="598">
                  <c:v>-2</c:v>
                </c:pt>
                <c:pt idx="599">
                  <c:v>-2</c:v>
                </c:pt>
                <c:pt idx="600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v>začátek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noFill/>
              </a:ln>
            </c:spPr>
          </c:marker>
          <c:xVal>
            <c:numRef>
              <c:f>' TK'!$I$22:$I$23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 TK'!$K$21:$K$22</c:f>
              <c:numCache>
                <c:ptCount val="2"/>
                <c:pt idx="0">
                  <c:v>0</c:v>
                </c:pt>
                <c:pt idx="1">
                  <c:v>-2</c:v>
                </c:pt>
              </c:numCache>
            </c:numRef>
          </c:yVal>
          <c:smooth val="1"/>
        </c:ser>
        <c:axId val="27847128"/>
        <c:axId val="49297561"/>
      </c:scatterChart>
      <c:valAx>
        <c:axId val="27847128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 </a:t>
                </a: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 Sa 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97561"/>
        <c:crosses val="autoZero"/>
        <c:crossBetween val="midCat"/>
        <c:dispUnits/>
        <c:majorUnit val="100"/>
        <c:minorUnit val="2"/>
      </c:valAx>
      <c:valAx>
        <c:axId val="49297561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( - 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47128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66"/>
          <c:w val="0.88125"/>
          <c:h val="0.852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 TK'!$I$22:$I$623</c:f>
              <c:numCache>
                <c:ptCount val="60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</c:numCache>
            </c:numRef>
          </c:xVal>
          <c:yVal>
            <c:numRef>
              <c:f>' TK'!$AB$22:$AB$623</c:f>
              <c:numCache>
                <c:ptCount val="602"/>
                <c:pt idx="0">
                  <c:v>-0.16666666666666666</c:v>
                </c:pt>
                <c:pt idx="1">
                  <c:v>-0.16666666666666666</c:v>
                </c:pt>
                <c:pt idx="2">
                  <c:v>-0.16666666666666666</c:v>
                </c:pt>
                <c:pt idx="3">
                  <c:v>-0.16666666666666666</c:v>
                </c:pt>
                <c:pt idx="4">
                  <c:v>-0.16666666666666666</c:v>
                </c:pt>
                <c:pt idx="5">
                  <c:v>-0.16666666666666666</c:v>
                </c:pt>
                <c:pt idx="6">
                  <c:v>-0.16666666666666666</c:v>
                </c:pt>
                <c:pt idx="7">
                  <c:v>-0.16666666666666666</c:v>
                </c:pt>
                <c:pt idx="8">
                  <c:v>-0.16666666666666666</c:v>
                </c:pt>
                <c:pt idx="9">
                  <c:v>-0.16666666666666666</c:v>
                </c:pt>
                <c:pt idx="10">
                  <c:v>-0.16666666666666666</c:v>
                </c:pt>
                <c:pt idx="11">
                  <c:v>-0.16666666666666666</c:v>
                </c:pt>
                <c:pt idx="12">
                  <c:v>-0.16666666666666666</c:v>
                </c:pt>
                <c:pt idx="13">
                  <c:v>-0.16666666666666666</c:v>
                </c:pt>
                <c:pt idx="14">
                  <c:v>-0.16666666666666666</c:v>
                </c:pt>
                <c:pt idx="15">
                  <c:v>-0.16666666666666666</c:v>
                </c:pt>
                <c:pt idx="16">
                  <c:v>-0.16666666666666666</c:v>
                </c:pt>
                <c:pt idx="17">
                  <c:v>-0.16666666666666666</c:v>
                </c:pt>
                <c:pt idx="18">
                  <c:v>-0.16666666666666666</c:v>
                </c:pt>
                <c:pt idx="19">
                  <c:v>-0.16666666666666666</c:v>
                </c:pt>
                <c:pt idx="20">
                  <c:v>-0.16666666666666666</c:v>
                </c:pt>
                <c:pt idx="21">
                  <c:v>-0.16666666666666666</c:v>
                </c:pt>
                <c:pt idx="22">
                  <c:v>-0.16666666666666666</c:v>
                </c:pt>
                <c:pt idx="23">
                  <c:v>-0.16666666666666666</c:v>
                </c:pt>
                <c:pt idx="24">
                  <c:v>-0.16666666666666666</c:v>
                </c:pt>
                <c:pt idx="25">
                  <c:v>-0.16666666666666666</c:v>
                </c:pt>
                <c:pt idx="26">
                  <c:v>-0.16666666666666666</c:v>
                </c:pt>
                <c:pt idx="27">
                  <c:v>-0.16666666666666666</c:v>
                </c:pt>
                <c:pt idx="28">
                  <c:v>-0.16666666666666666</c:v>
                </c:pt>
                <c:pt idx="29">
                  <c:v>-0.16666666666666666</c:v>
                </c:pt>
                <c:pt idx="30">
                  <c:v>-0.16666666666666666</c:v>
                </c:pt>
                <c:pt idx="31">
                  <c:v>-0.16666666666666666</c:v>
                </c:pt>
                <c:pt idx="32">
                  <c:v>-0.16666666666666666</c:v>
                </c:pt>
                <c:pt idx="33">
                  <c:v>-0.16666666666666666</c:v>
                </c:pt>
                <c:pt idx="34">
                  <c:v>-0.16666666666666666</c:v>
                </c:pt>
                <c:pt idx="35">
                  <c:v>-0.16666666666666666</c:v>
                </c:pt>
                <c:pt idx="36">
                  <c:v>-0.16666666666666666</c:v>
                </c:pt>
                <c:pt idx="37">
                  <c:v>-0.16666666666666666</c:v>
                </c:pt>
                <c:pt idx="38">
                  <c:v>-0.16666666666666666</c:v>
                </c:pt>
                <c:pt idx="39">
                  <c:v>-0.16666666666666666</c:v>
                </c:pt>
                <c:pt idx="40">
                  <c:v>-0.16666666666666666</c:v>
                </c:pt>
                <c:pt idx="41">
                  <c:v>-0.16666666666666666</c:v>
                </c:pt>
                <c:pt idx="42">
                  <c:v>-0.16666666666666666</c:v>
                </c:pt>
                <c:pt idx="43">
                  <c:v>-0.16666666666666666</c:v>
                </c:pt>
                <c:pt idx="44">
                  <c:v>-0.16666666666666666</c:v>
                </c:pt>
                <c:pt idx="45">
                  <c:v>-0.16666666666666666</c:v>
                </c:pt>
                <c:pt idx="46">
                  <c:v>-0.16666666666666666</c:v>
                </c:pt>
                <c:pt idx="47">
                  <c:v>-0.16666666666666666</c:v>
                </c:pt>
                <c:pt idx="48">
                  <c:v>-0.16666666666666666</c:v>
                </c:pt>
                <c:pt idx="49">
                  <c:v>-0.16666666666666666</c:v>
                </c:pt>
                <c:pt idx="50">
                  <c:v>-0.16666666666666666</c:v>
                </c:pt>
                <c:pt idx="51">
                  <c:v>-0.16666666666666666</c:v>
                </c:pt>
                <c:pt idx="52">
                  <c:v>-0.16666666666666666</c:v>
                </c:pt>
                <c:pt idx="53">
                  <c:v>-0.16666666666666666</c:v>
                </c:pt>
                <c:pt idx="54">
                  <c:v>-0.16666666666666666</c:v>
                </c:pt>
                <c:pt idx="55">
                  <c:v>-0.16666666666666666</c:v>
                </c:pt>
                <c:pt idx="56">
                  <c:v>-0.16666666666666666</c:v>
                </c:pt>
                <c:pt idx="57">
                  <c:v>-0.16666666666666666</c:v>
                </c:pt>
                <c:pt idx="58">
                  <c:v>-0.16666666666666666</c:v>
                </c:pt>
                <c:pt idx="59">
                  <c:v>-0.16666666666666666</c:v>
                </c:pt>
                <c:pt idx="60">
                  <c:v>-0.16666666666666666</c:v>
                </c:pt>
                <c:pt idx="61">
                  <c:v>-0.16666666666666666</c:v>
                </c:pt>
                <c:pt idx="62">
                  <c:v>-0.16666666666666666</c:v>
                </c:pt>
                <c:pt idx="63">
                  <c:v>-0.16666666666666666</c:v>
                </c:pt>
                <c:pt idx="64">
                  <c:v>-0.16666666666666666</c:v>
                </c:pt>
                <c:pt idx="65">
                  <c:v>-0.16666666666666666</c:v>
                </c:pt>
                <c:pt idx="66">
                  <c:v>-0.16666666666666666</c:v>
                </c:pt>
                <c:pt idx="67">
                  <c:v>-0.16666666666666666</c:v>
                </c:pt>
                <c:pt idx="68">
                  <c:v>-0.16666666666666666</c:v>
                </c:pt>
                <c:pt idx="69">
                  <c:v>-0.16666666666666666</c:v>
                </c:pt>
                <c:pt idx="70">
                  <c:v>-0.16666666666666666</c:v>
                </c:pt>
                <c:pt idx="71">
                  <c:v>-0.16666666666666666</c:v>
                </c:pt>
                <c:pt idx="72">
                  <c:v>-0.16666666666666666</c:v>
                </c:pt>
                <c:pt idx="73">
                  <c:v>-0.16666666666666666</c:v>
                </c:pt>
                <c:pt idx="74">
                  <c:v>-0.16666666666666666</c:v>
                </c:pt>
                <c:pt idx="75">
                  <c:v>-0.16666666666666666</c:v>
                </c:pt>
                <c:pt idx="76">
                  <c:v>-0.16666666666666666</c:v>
                </c:pt>
                <c:pt idx="77">
                  <c:v>-0.16666666666666666</c:v>
                </c:pt>
                <c:pt idx="78">
                  <c:v>-0.16666666666666666</c:v>
                </c:pt>
                <c:pt idx="79">
                  <c:v>-0.16666666666666666</c:v>
                </c:pt>
                <c:pt idx="80">
                  <c:v>-0.16666666666666666</c:v>
                </c:pt>
                <c:pt idx="81">
                  <c:v>-0.16666666666666666</c:v>
                </c:pt>
                <c:pt idx="82">
                  <c:v>-0.16666666666666666</c:v>
                </c:pt>
                <c:pt idx="83">
                  <c:v>-0.16666666666666666</c:v>
                </c:pt>
                <c:pt idx="84">
                  <c:v>-0.16666666666666666</c:v>
                </c:pt>
                <c:pt idx="85">
                  <c:v>-0.16666666666666666</c:v>
                </c:pt>
                <c:pt idx="86">
                  <c:v>-0.16666666666666666</c:v>
                </c:pt>
                <c:pt idx="87">
                  <c:v>-0.16666666666666666</c:v>
                </c:pt>
                <c:pt idx="88">
                  <c:v>-0.16666666666666666</c:v>
                </c:pt>
                <c:pt idx="89">
                  <c:v>-0.16666666666666666</c:v>
                </c:pt>
                <c:pt idx="90">
                  <c:v>-0.16666666666666666</c:v>
                </c:pt>
                <c:pt idx="91">
                  <c:v>-0.16666666666666666</c:v>
                </c:pt>
                <c:pt idx="92">
                  <c:v>-0.16666666666666666</c:v>
                </c:pt>
                <c:pt idx="93">
                  <c:v>-0.16666666666666666</c:v>
                </c:pt>
                <c:pt idx="94">
                  <c:v>-0.16666666666666666</c:v>
                </c:pt>
                <c:pt idx="95">
                  <c:v>-0.16666666666666666</c:v>
                </c:pt>
                <c:pt idx="96">
                  <c:v>-0.16666666666666666</c:v>
                </c:pt>
                <c:pt idx="97">
                  <c:v>-0.16666666666666666</c:v>
                </c:pt>
                <c:pt idx="98">
                  <c:v>-0.16666666666666666</c:v>
                </c:pt>
                <c:pt idx="99">
                  <c:v>-0.16666666666666666</c:v>
                </c:pt>
                <c:pt idx="100">
                  <c:v>-0.16666666666666666</c:v>
                </c:pt>
                <c:pt idx="101">
                  <c:v>-0.16666666666666666</c:v>
                </c:pt>
                <c:pt idx="102">
                  <c:v>-0.16666666666666666</c:v>
                </c:pt>
                <c:pt idx="103">
                  <c:v>-0.16666666666666666</c:v>
                </c:pt>
                <c:pt idx="104">
                  <c:v>-0.16666666666666666</c:v>
                </c:pt>
                <c:pt idx="105">
                  <c:v>-0.16666666666666666</c:v>
                </c:pt>
                <c:pt idx="106">
                  <c:v>-0.16666666666666666</c:v>
                </c:pt>
                <c:pt idx="107">
                  <c:v>-0.16666666666666666</c:v>
                </c:pt>
                <c:pt idx="108">
                  <c:v>-0.16666666666666666</c:v>
                </c:pt>
                <c:pt idx="109">
                  <c:v>-0.16666666666666666</c:v>
                </c:pt>
                <c:pt idx="110">
                  <c:v>-0.16666666666666666</c:v>
                </c:pt>
                <c:pt idx="111">
                  <c:v>-0.16666666666666666</c:v>
                </c:pt>
                <c:pt idx="112">
                  <c:v>-0.16666666666666666</c:v>
                </c:pt>
                <c:pt idx="113">
                  <c:v>-0.16666666666666666</c:v>
                </c:pt>
                <c:pt idx="114">
                  <c:v>-0.16666666666666666</c:v>
                </c:pt>
                <c:pt idx="115">
                  <c:v>-0.16666666666666666</c:v>
                </c:pt>
                <c:pt idx="116">
                  <c:v>-0.16666666666666666</c:v>
                </c:pt>
                <c:pt idx="117">
                  <c:v>-0.16666666666666666</c:v>
                </c:pt>
                <c:pt idx="118">
                  <c:v>-0.16666666666666666</c:v>
                </c:pt>
                <c:pt idx="119">
                  <c:v>-0.16666666666666666</c:v>
                </c:pt>
                <c:pt idx="120">
                  <c:v>-0.16666666666666666</c:v>
                </c:pt>
                <c:pt idx="121">
                  <c:v>-0.16666666666666666</c:v>
                </c:pt>
                <c:pt idx="122">
                  <c:v>-0.16666666666666666</c:v>
                </c:pt>
                <c:pt idx="123">
                  <c:v>-0.16666666666666666</c:v>
                </c:pt>
                <c:pt idx="124">
                  <c:v>-0.16666666666666666</c:v>
                </c:pt>
                <c:pt idx="125">
                  <c:v>-0.16666666666666666</c:v>
                </c:pt>
                <c:pt idx="126">
                  <c:v>-0.16666666666666666</c:v>
                </c:pt>
                <c:pt idx="127">
                  <c:v>-0.16666666666666666</c:v>
                </c:pt>
                <c:pt idx="128">
                  <c:v>-0.16666666666666666</c:v>
                </c:pt>
                <c:pt idx="129">
                  <c:v>-0.16666666666666666</c:v>
                </c:pt>
                <c:pt idx="130">
                  <c:v>-0.16666666666666666</c:v>
                </c:pt>
                <c:pt idx="131">
                  <c:v>-0.16666666666666666</c:v>
                </c:pt>
                <c:pt idx="132">
                  <c:v>-0.16666666666666666</c:v>
                </c:pt>
                <c:pt idx="133">
                  <c:v>-0.16666666666666666</c:v>
                </c:pt>
                <c:pt idx="134">
                  <c:v>-0.16666666666666666</c:v>
                </c:pt>
                <c:pt idx="135">
                  <c:v>-0.16666666666666666</c:v>
                </c:pt>
                <c:pt idx="136">
                  <c:v>-0.16666666666666666</c:v>
                </c:pt>
                <c:pt idx="137">
                  <c:v>-0.16666666666666666</c:v>
                </c:pt>
                <c:pt idx="138">
                  <c:v>-0.16666666666666666</c:v>
                </c:pt>
                <c:pt idx="139">
                  <c:v>-0.16666666666666666</c:v>
                </c:pt>
                <c:pt idx="140">
                  <c:v>-0.16666666666666666</c:v>
                </c:pt>
                <c:pt idx="141">
                  <c:v>-0.16666666666666666</c:v>
                </c:pt>
                <c:pt idx="142">
                  <c:v>-0.16666666666666666</c:v>
                </c:pt>
                <c:pt idx="143">
                  <c:v>-0.16666666666666666</c:v>
                </c:pt>
                <c:pt idx="144">
                  <c:v>-0.16666666666666666</c:v>
                </c:pt>
                <c:pt idx="145">
                  <c:v>-0.16666666666666666</c:v>
                </c:pt>
                <c:pt idx="146">
                  <c:v>-0.16666666666666666</c:v>
                </c:pt>
                <c:pt idx="147">
                  <c:v>-0.16666666666666666</c:v>
                </c:pt>
                <c:pt idx="148">
                  <c:v>-0.16666666666666666</c:v>
                </c:pt>
                <c:pt idx="149">
                  <c:v>-0.16666666666666666</c:v>
                </c:pt>
                <c:pt idx="150">
                  <c:v>-0.16666666666666666</c:v>
                </c:pt>
                <c:pt idx="151">
                  <c:v>-0.16666666666666666</c:v>
                </c:pt>
                <c:pt idx="152">
                  <c:v>-0.16666666666666666</c:v>
                </c:pt>
                <c:pt idx="153">
                  <c:v>-0.16666666666666666</c:v>
                </c:pt>
                <c:pt idx="154">
                  <c:v>-0.16666666666666666</c:v>
                </c:pt>
                <c:pt idx="155">
                  <c:v>-0.16666666666666666</c:v>
                </c:pt>
                <c:pt idx="156">
                  <c:v>-0.16666666666666666</c:v>
                </c:pt>
                <c:pt idx="157">
                  <c:v>-0.16666666666666666</c:v>
                </c:pt>
                <c:pt idx="158">
                  <c:v>-0.16666666666666666</c:v>
                </c:pt>
                <c:pt idx="159">
                  <c:v>-0.16666666666666666</c:v>
                </c:pt>
                <c:pt idx="160">
                  <c:v>-0.16666666666666666</c:v>
                </c:pt>
                <c:pt idx="161">
                  <c:v>-0.16666666666666666</c:v>
                </c:pt>
                <c:pt idx="162">
                  <c:v>-0.16666666666666666</c:v>
                </c:pt>
                <c:pt idx="163">
                  <c:v>-0.16666666666666666</c:v>
                </c:pt>
                <c:pt idx="164">
                  <c:v>-0.16666666666666666</c:v>
                </c:pt>
                <c:pt idx="165">
                  <c:v>-0.16666666666666666</c:v>
                </c:pt>
                <c:pt idx="166">
                  <c:v>-0.16666666666666666</c:v>
                </c:pt>
                <c:pt idx="167">
                  <c:v>-0.16666666666666666</c:v>
                </c:pt>
                <c:pt idx="168">
                  <c:v>-0.16666666666666666</c:v>
                </c:pt>
                <c:pt idx="169">
                  <c:v>-0.16666666666666666</c:v>
                </c:pt>
                <c:pt idx="170">
                  <c:v>-0.16666666666666666</c:v>
                </c:pt>
                <c:pt idx="171">
                  <c:v>-0.16666666666666666</c:v>
                </c:pt>
                <c:pt idx="172">
                  <c:v>-0.16666666666666666</c:v>
                </c:pt>
                <c:pt idx="173">
                  <c:v>-0.16666666666666666</c:v>
                </c:pt>
                <c:pt idx="174">
                  <c:v>-0.16666666666666666</c:v>
                </c:pt>
                <c:pt idx="175">
                  <c:v>-0.16666666666666666</c:v>
                </c:pt>
                <c:pt idx="176">
                  <c:v>-0.16666666666666666</c:v>
                </c:pt>
                <c:pt idx="177">
                  <c:v>-0.16666666666666666</c:v>
                </c:pt>
                <c:pt idx="178">
                  <c:v>-0.16666666666666666</c:v>
                </c:pt>
                <c:pt idx="179">
                  <c:v>-0.16666666666666666</c:v>
                </c:pt>
                <c:pt idx="180">
                  <c:v>-0.16666666666666666</c:v>
                </c:pt>
                <c:pt idx="181">
                  <c:v>-0.16666666666666666</c:v>
                </c:pt>
                <c:pt idx="182">
                  <c:v>-0.16666666666666666</c:v>
                </c:pt>
                <c:pt idx="183">
                  <c:v>-0.16666666666666666</c:v>
                </c:pt>
                <c:pt idx="184">
                  <c:v>-0.16666666666666666</c:v>
                </c:pt>
                <c:pt idx="185">
                  <c:v>-0.16666666666666666</c:v>
                </c:pt>
                <c:pt idx="186">
                  <c:v>-0.16666666666666666</c:v>
                </c:pt>
                <c:pt idx="187">
                  <c:v>-0.16666666666666666</c:v>
                </c:pt>
                <c:pt idx="188">
                  <c:v>-0.16666666666666666</c:v>
                </c:pt>
                <c:pt idx="189">
                  <c:v>-0.16666666666666666</c:v>
                </c:pt>
                <c:pt idx="190">
                  <c:v>-0.16666666666666666</c:v>
                </c:pt>
                <c:pt idx="191">
                  <c:v>-0.16666666666666666</c:v>
                </c:pt>
                <c:pt idx="192">
                  <c:v>-0.16666666666666666</c:v>
                </c:pt>
                <c:pt idx="193">
                  <c:v>-0.16666666666666666</c:v>
                </c:pt>
                <c:pt idx="194">
                  <c:v>-0.16666666666666666</c:v>
                </c:pt>
                <c:pt idx="195">
                  <c:v>-0.16666666666666666</c:v>
                </c:pt>
                <c:pt idx="196">
                  <c:v>-0.16666666666666666</c:v>
                </c:pt>
                <c:pt idx="197">
                  <c:v>-0.16666666666666666</c:v>
                </c:pt>
                <c:pt idx="198">
                  <c:v>-0.16666666666666666</c:v>
                </c:pt>
                <c:pt idx="199">
                  <c:v>-0.16666666666666666</c:v>
                </c:pt>
                <c:pt idx="200">
                  <c:v>-0.16666666666666666</c:v>
                </c:pt>
                <c:pt idx="201">
                  <c:v>-0.16666666666666666</c:v>
                </c:pt>
                <c:pt idx="202">
                  <c:v>-0.16666666666666666</c:v>
                </c:pt>
                <c:pt idx="203">
                  <c:v>-0.16666666666666666</c:v>
                </c:pt>
                <c:pt idx="204">
                  <c:v>-0.16666666666666666</c:v>
                </c:pt>
                <c:pt idx="205">
                  <c:v>-0.16666666666666666</c:v>
                </c:pt>
                <c:pt idx="206">
                  <c:v>-0.16666666666666666</c:v>
                </c:pt>
                <c:pt idx="207">
                  <c:v>-0.16666666666666666</c:v>
                </c:pt>
                <c:pt idx="208">
                  <c:v>-0.16666666666666666</c:v>
                </c:pt>
                <c:pt idx="209">
                  <c:v>-0.16666666666666666</c:v>
                </c:pt>
                <c:pt idx="210">
                  <c:v>-0.16666666666666666</c:v>
                </c:pt>
                <c:pt idx="211">
                  <c:v>-0.16666666666666666</c:v>
                </c:pt>
                <c:pt idx="212">
                  <c:v>-0.16666666666666666</c:v>
                </c:pt>
                <c:pt idx="213">
                  <c:v>-0.16666666666666666</c:v>
                </c:pt>
                <c:pt idx="214">
                  <c:v>-0.16666666666666666</c:v>
                </c:pt>
                <c:pt idx="215">
                  <c:v>-0.16666666666666666</c:v>
                </c:pt>
                <c:pt idx="216">
                  <c:v>-0.16666666666666666</c:v>
                </c:pt>
                <c:pt idx="217">
                  <c:v>-0.16666666666666666</c:v>
                </c:pt>
                <c:pt idx="218">
                  <c:v>-0.16666666666666666</c:v>
                </c:pt>
                <c:pt idx="219">
                  <c:v>-0.16666666666666666</c:v>
                </c:pt>
                <c:pt idx="220">
                  <c:v>-0.16666666666666666</c:v>
                </c:pt>
                <c:pt idx="221">
                  <c:v>-0.16666666666666666</c:v>
                </c:pt>
                <c:pt idx="222">
                  <c:v>-0.16666666666666666</c:v>
                </c:pt>
                <c:pt idx="223">
                  <c:v>-0.16666666666666666</c:v>
                </c:pt>
                <c:pt idx="224">
                  <c:v>-0.16666666666666666</c:v>
                </c:pt>
                <c:pt idx="225">
                  <c:v>-0.16666666666666666</c:v>
                </c:pt>
                <c:pt idx="226">
                  <c:v>-0.16666666666666666</c:v>
                </c:pt>
                <c:pt idx="227">
                  <c:v>-0.16666666666666666</c:v>
                </c:pt>
                <c:pt idx="228">
                  <c:v>-0.16666666666666666</c:v>
                </c:pt>
                <c:pt idx="229">
                  <c:v>-0.16666666666666666</c:v>
                </c:pt>
                <c:pt idx="230">
                  <c:v>-0.16666666666666666</c:v>
                </c:pt>
                <c:pt idx="231">
                  <c:v>-0.16666666666666666</c:v>
                </c:pt>
                <c:pt idx="232">
                  <c:v>-0.16666666666666666</c:v>
                </c:pt>
                <c:pt idx="233">
                  <c:v>-0.16666666666666666</c:v>
                </c:pt>
                <c:pt idx="234">
                  <c:v>-0.16666666666666666</c:v>
                </c:pt>
                <c:pt idx="235">
                  <c:v>-0.16666666666666666</c:v>
                </c:pt>
                <c:pt idx="236">
                  <c:v>-0.16666666666666666</c:v>
                </c:pt>
                <c:pt idx="237">
                  <c:v>-0.16666666666666666</c:v>
                </c:pt>
                <c:pt idx="238">
                  <c:v>-0.16666666666666666</c:v>
                </c:pt>
                <c:pt idx="239">
                  <c:v>-0.16666666666666666</c:v>
                </c:pt>
                <c:pt idx="240">
                  <c:v>-0.16666666666666666</c:v>
                </c:pt>
                <c:pt idx="241">
                  <c:v>-0.16666666666666666</c:v>
                </c:pt>
                <c:pt idx="242">
                  <c:v>-0.16666666666666666</c:v>
                </c:pt>
                <c:pt idx="243">
                  <c:v>-0.16666666666666666</c:v>
                </c:pt>
                <c:pt idx="244">
                  <c:v>-0.16666666666666666</c:v>
                </c:pt>
                <c:pt idx="245">
                  <c:v>-0.16666666666666666</c:v>
                </c:pt>
                <c:pt idx="246">
                  <c:v>-0.16666666666666666</c:v>
                </c:pt>
                <c:pt idx="247">
                  <c:v>-0.16666666666666666</c:v>
                </c:pt>
                <c:pt idx="248">
                  <c:v>-0.16666666666666666</c:v>
                </c:pt>
                <c:pt idx="249">
                  <c:v>-0.16666666666666666</c:v>
                </c:pt>
                <c:pt idx="250">
                  <c:v>-0.16666666666666666</c:v>
                </c:pt>
                <c:pt idx="251">
                  <c:v>-0.16666666666666666</c:v>
                </c:pt>
                <c:pt idx="252">
                  <c:v>-0.16666666666666666</c:v>
                </c:pt>
                <c:pt idx="253">
                  <c:v>-0.16666666666666666</c:v>
                </c:pt>
                <c:pt idx="254">
                  <c:v>-0.16666666666666666</c:v>
                </c:pt>
                <c:pt idx="255">
                  <c:v>-0.16666666666666666</c:v>
                </c:pt>
                <c:pt idx="256">
                  <c:v>-0.16666666666666666</c:v>
                </c:pt>
                <c:pt idx="257">
                  <c:v>-0.16666666666666666</c:v>
                </c:pt>
                <c:pt idx="258">
                  <c:v>-0.16666666666666666</c:v>
                </c:pt>
                <c:pt idx="259">
                  <c:v>-0.16666666666666666</c:v>
                </c:pt>
                <c:pt idx="260">
                  <c:v>-0.16666666666666666</c:v>
                </c:pt>
                <c:pt idx="261">
                  <c:v>-0.16666666666666666</c:v>
                </c:pt>
                <c:pt idx="262">
                  <c:v>-0.16666666666666666</c:v>
                </c:pt>
                <c:pt idx="263">
                  <c:v>-0.16666666666666666</c:v>
                </c:pt>
                <c:pt idx="264">
                  <c:v>-0.16666666666666666</c:v>
                </c:pt>
                <c:pt idx="265">
                  <c:v>-0.16666666666666666</c:v>
                </c:pt>
                <c:pt idx="266">
                  <c:v>-0.16666666666666666</c:v>
                </c:pt>
                <c:pt idx="267">
                  <c:v>-0.16666666666666666</c:v>
                </c:pt>
                <c:pt idx="268">
                  <c:v>-0.16666666666666666</c:v>
                </c:pt>
                <c:pt idx="269">
                  <c:v>-0.16666666666666666</c:v>
                </c:pt>
                <c:pt idx="270">
                  <c:v>-0.16666666666666666</c:v>
                </c:pt>
                <c:pt idx="271">
                  <c:v>-0.16666666666666666</c:v>
                </c:pt>
                <c:pt idx="272">
                  <c:v>-0.16666666666666666</c:v>
                </c:pt>
                <c:pt idx="273">
                  <c:v>-0.16666666666666666</c:v>
                </c:pt>
                <c:pt idx="274">
                  <c:v>-0.16666666666666666</c:v>
                </c:pt>
                <c:pt idx="275">
                  <c:v>-0.16666666666666666</c:v>
                </c:pt>
                <c:pt idx="276">
                  <c:v>-0.16666666666666666</c:v>
                </c:pt>
                <c:pt idx="277">
                  <c:v>-0.16666666666666666</c:v>
                </c:pt>
                <c:pt idx="278">
                  <c:v>-0.16666666666666666</c:v>
                </c:pt>
                <c:pt idx="279">
                  <c:v>-0.16666666666666666</c:v>
                </c:pt>
                <c:pt idx="280">
                  <c:v>-0.16666666666666666</c:v>
                </c:pt>
                <c:pt idx="281">
                  <c:v>-0.16666666666666666</c:v>
                </c:pt>
                <c:pt idx="282">
                  <c:v>-0.16666666666666666</c:v>
                </c:pt>
                <c:pt idx="283">
                  <c:v>-0.16666666666666666</c:v>
                </c:pt>
                <c:pt idx="284">
                  <c:v>-0.16666666666666666</c:v>
                </c:pt>
                <c:pt idx="285">
                  <c:v>-0.16666666666666666</c:v>
                </c:pt>
                <c:pt idx="286">
                  <c:v>-0.16666666666666666</c:v>
                </c:pt>
                <c:pt idx="287">
                  <c:v>-0.16666666666666666</c:v>
                </c:pt>
                <c:pt idx="288">
                  <c:v>-0.16666666666666666</c:v>
                </c:pt>
                <c:pt idx="289">
                  <c:v>-0.16666666666666666</c:v>
                </c:pt>
                <c:pt idx="290">
                  <c:v>-0.16666666666666666</c:v>
                </c:pt>
                <c:pt idx="291">
                  <c:v>-0.16666666666666666</c:v>
                </c:pt>
                <c:pt idx="292">
                  <c:v>-0.16666666666666666</c:v>
                </c:pt>
                <c:pt idx="293">
                  <c:v>-0.16666666666666666</c:v>
                </c:pt>
                <c:pt idx="294">
                  <c:v>-0.16666666666666666</c:v>
                </c:pt>
                <c:pt idx="295">
                  <c:v>-0.16666666666666666</c:v>
                </c:pt>
                <c:pt idx="296">
                  <c:v>-0.16666666666666666</c:v>
                </c:pt>
                <c:pt idx="297">
                  <c:v>-0.16666666666666666</c:v>
                </c:pt>
                <c:pt idx="298">
                  <c:v>-0.16666666666666666</c:v>
                </c:pt>
                <c:pt idx="299">
                  <c:v>-0.16666666666666666</c:v>
                </c:pt>
                <c:pt idx="300">
                  <c:v>-0.16666666666666666</c:v>
                </c:pt>
                <c:pt idx="301">
                  <c:v>-0.16666666666666666</c:v>
                </c:pt>
                <c:pt idx="302">
                  <c:v>-0.16666666666666666</c:v>
                </c:pt>
                <c:pt idx="303">
                  <c:v>-0.16666666666666666</c:v>
                </c:pt>
                <c:pt idx="304">
                  <c:v>-0.16666666666666666</c:v>
                </c:pt>
                <c:pt idx="305">
                  <c:v>-0.16666666666666666</c:v>
                </c:pt>
                <c:pt idx="306">
                  <c:v>-0.16666666666666666</c:v>
                </c:pt>
                <c:pt idx="307">
                  <c:v>-0.16666666666666666</c:v>
                </c:pt>
                <c:pt idx="308">
                  <c:v>-0.16666666666666666</c:v>
                </c:pt>
                <c:pt idx="309">
                  <c:v>-0.16666666666666666</c:v>
                </c:pt>
                <c:pt idx="310">
                  <c:v>-0.16666666666666666</c:v>
                </c:pt>
                <c:pt idx="311">
                  <c:v>-0.16666666666666666</c:v>
                </c:pt>
                <c:pt idx="312">
                  <c:v>-0.16666666666666666</c:v>
                </c:pt>
                <c:pt idx="313">
                  <c:v>-0.16666666666666666</c:v>
                </c:pt>
                <c:pt idx="314">
                  <c:v>-0.16666666666666666</c:v>
                </c:pt>
                <c:pt idx="315">
                  <c:v>-0.16666666666666666</c:v>
                </c:pt>
                <c:pt idx="316">
                  <c:v>-0.16666666666666666</c:v>
                </c:pt>
                <c:pt idx="317">
                  <c:v>-0.16666666666666666</c:v>
                </c:pt>
                <c:pt idx="318">
                  <c:v>-0.16666666666666666</c:v>
                </c:pt>
                <c:pt idx="319">
                  <c:v>-0.16666666666666666</c:v>
                </c:pt>
                <c:pt idx="320">
                  <c:v>-0.16666666666666666</c:v>
                </c:pt>
                <c:pt idx="321">
                  <c:v>-0.16666666666666666</c:v>
                </c:pt>
                <c:pt idx="322">
                  <c:v>-0.16666666666666666</c:v>
                </c:pt>
                <c:pt idx="323">
                  <c:v>-0.16666666666666666</c:v>
                </c:pt>
                <c:pt idx="324">
                  <c:v>-0.16666666666666666</c:v>
                </c:pt>
                <c:pt idx="325">
                  <c:v>-0.16666666666666666</c:v>
                </c:pt>
                <c:pt idx="326">
                  <c:v>-0.16666666666666666</c:v>
                </c:pt>
                <c:pt idx="327">
                  <c:v>-0.16666666666666666</c:v>
                </c:pt>
                <c:pt idx="328">
                  <c:v>-0.16666666666666666</c:v>
                </c:pt>
                <c:pt idx="329">
                  <c:v>-0.16666666666666666</c:v>
                </c:pt>
                <c:pt idx="330">
                  <c:v>-0.16666666666666666</c:v>
                </c:pt>
                <c:pt idx="331">
                  <c:v>-0.16666666666666666</c:v>
                </c:pt>
                <c:pt idx="332">
                  <c:v>-0.16666666666666666</c:v>
                </c:pt>
                <c:pt idx="333">
                  <c:v>-0.16666666666666666</c:v>
                </c:pt>
                <c:pt idx="334">
                  <c:v>-0.16666666666666666</c:v>
                </c:pt>
                <c:pt idx="335">
                  <c:v>-0.16666666666666666</c:v>
                </c:pt>
                <c:pt idx="336">
                  <c:v>-0.16666666666666666</c:v>
                </c:pt>
                <c:pt idx="337">
                  <c:v>-0.16666666666666666</c:v>
                </c:pt>
                <c:pt idx="338">
                  <c:v>-0.16666666666666666</c:v>
                </c:pt>
                <c:pt idx="339">
                  <c:v>-0.16666666666666666</c:v>
                </c:pt>
                <c:pt idx="340">
                  <c:v>-0.16666666666666666</c:v>
                </c:pt>
                <c:pt idx="341">
                  <c:v>-0.16666666666666666</c:v>
                </c:pt>
                <c:pt idx="342">
                  <c:v>-0.16666666666666666</c:v>
                </c:pt>
                <c:pt idx="343">
                  <c:v>-0.16666666666666666</c:v>
                </c:pt>
                <c:pt idx="344">
                  <c:v>-0.16666666666666666</c:v>
                </c:pt>
                <c:pt idx="345">
                  <c:v>-0.16666666666666666</c:v>
                </c:pt>
                <c:pt idx="346">
                  <c:v>-0.16666666666666666</c:v>
                </c:pt>
                <c:pt idx="347">
                  <c:v>-0.16666666666666666</c:v>
                </c:pt>
                <c:pt idx="348">
                  <c:v>-0.16666666666666666</c:v>
                </c:pt>
                <c:pt idx="349">
                  <c:v>-0.16666666666666666</c:v>
                </c:pt>
                <c:pt idx="350">
                  <c:v>-0.16666666666666666</c:v>
                </c:pt>
                <c:pt idx="351">
                  <c:v>-0.16666666666666666</c:v>
                </c:pt>
                <c:pt idx="352">
                  <c:v>-0.16666666666666666</c:v>
                </c:pt>
                <c:pt idx="353">
                  <c:v>-0.16666666666666666</c:v>
                </c:pt>
                <c:pt idx="354">
                  <c:v>-0.16666666666666666</c:v>
                </c:pt>
                <c:pt idx="355">
                  <c:v>-0.16666666666666666</c:v>
                </c:pt>
                <c:pt idx="356">
                  <c:v>-0.16666666666666666</c:v>
                </c:pt>
                <c:pt idx="357">
                  <c:v>-0.16666666666666666</c:v>
                </c:pt>
                <c:pt idx="358">
                  <c:v>-0.16666666666666666</c:v>
                </c:pt>
                <c:pt idx="359">
                  <c:v>-0.16666666666666666</c:v>
                </c:pt>
                <c:pt idx="360">
                  <c:v>-0.16666666666666666</c:v>
                </c:pt>
                <c:pt idx="361">
                  <c:v>-0.16666666666666666</c:v>
                </c:pt>
                <c:pt idx="362">
                  <c:v>-0.16666666666666666</c:v>
                </c:pt>
                <c:pt idx="363">
                  <c:v>-0.16666666666666666</c:v>
                </c:pt>
                <c:pt idx="364">
                  <c:v>-0.16666666666666666</c:v>
                </c:pt>
                <c:pt idx="365">
                  <c:v>-0.16666666666666666</c:v>
                </c:pt>
                <c:pt idx="366">
                  <c:v>-0.16666666666666666</c:v>
                </c:pt>
                <c:pt idx="367">
                  <c:v>-0.16666666666666666</c:v>
                </c:pt>
                <c:pt idx="368">
                  <c:v>-0.16666666666666666</c:v>
                </c:pt>
                <c:pt idx="369">
                  <c:v>-0.16666666666666666</c:v>
                </c:pt>
                <c:pt idx="370">
                  <c:v>-0.16666666666666666</c:v>
                </c:pt>
                <c:pt idx="371">
                  <c:v>-0.16666666666666666</c:v>
                </c:pt>
                <c:pt idx="372">
                  <c:v>-0.16666666666666666</c:v>
                </c:pt>
                <c:pt idx="373">
                  <c:v>-0.16666666666666666</c:v>
                </c:pt>
                <c:pt idx="374">
                  <c:v>-0.16666666666666666</c:v>
                </c:pt>
                <c:pt idx="375">
                  <c:v>-0.16666666666666666</c:v>
                </c:pt>
                <c:pt idx="376">
                  <c:v>-0.16666666666666666</c:v>
                </c:pt>
                <c:pt idx="377">
                  <c:v>-0.16666666666666666</c:v>
                </c:pt>
                <c:pt idx="378">
                  <c:v>-0.16666666666666666</c:v>
                </c:pt>
                <c:pt idx="379">
                  <c:v>-0.16666666666666666</c:v>
                </c:pt>
                <c:pt idx="380">
                  <c:v>-0.16666666666666666</c:v>
                </c:pt>
                <c:pt idx="381">
                  <c:v>-0.16666666666666666</c:v>
                </c:pt>
                <c:pt idx="382">
                  <c:v>-0.16666666666666666</c:v>
                </c:pt>
                <c:pt idx="383">
                  <c:v>-0.16666666666666666</c:v>
                </c:pt>
                <c:pt idx="384">
                  <c:v>-0.16666666666666666</c:v>
                </c:pt>
                <c:pt idx="385">
                  <c:v>-0.16666666666666666</c:v>
                </c:pt>
                <c:pt idx="386">
                  <c:v>-0.16666666666666666</c:v>
                </c:pt>
                <c:pt idx="387">
                  <c:v>-0.16666666666666666</c:v>
                </c:pt>
                <c:pt idx="388">
                  <c:v>-0.16666666666666666</c:v>
                </c:pt>
                <c:pt idx="389">
                  <c:v>-0.16666666666666666</c:v>
                </c:pt>
                <c:pt idx="390">
                  <c:v>-0.16666666666666666</c:v>
                </c:pt>
                <c:pt idx="391">
                  <c:v>-0.16666666666666666</c:v>
                </c:pt>
                <c:pt idx="392">
                  <c:v>-0.16666666666666666</c:v>
                </c:pt>
                <c:pt idx="393">
                  <c:v>-0.16666666666666666</c:v>
                </c:pt>
                <c:pt idx="394">
                  <c:v>-0.16666666666666666</c:v>
                </c:pt>
                <c:pt idx="395">
                  <c:v>-0.16666666666666666</c:v>
                </c:pt>
                <c:pt idx="396">
                  <c:v>-0.16666666666666666</c:v>
                </c:pt>
                <c:pt idx="397">
                  <c:v>-0.16666666666666666</c:v>
                </c:pt>
                <c:pt idx="398">
                  <c:v>-0.16666666666666666</c:v>
                </c:pt>
                <c:pt idx="399">
                  <c:v>-0.16666666666666666</c:v>
                </c:pt>
                <c:pt idx="400">
                  <c:v>-0.16666666666666666</c:v>
                </c:pt>
                <c:pt idx="401">
                  <c:v>-0.16666666666666666</c:v>
                </c:pt>
                <c:pt idx="402">
                  <c:v>-0.16666666666666666</c:v>
                </c:pt>
                <c:pt idx="403">
                  <c:v>-0.16666666666666666</c:v>
                </c:pt>
                <c:pt idx="404">
                  <c:v>-0.16666666666666666</c:v>
                </c:pt>
                <c:pt idx="405">
                  <c:v>-0.16666666666666666</c:v>
                </c:pt>
                <c:pt idx="406">
                  <c:v>-0.16666666666666666</c:v>
                </c:pt>
                <c:pt idx="407">
                  <c:v>-0.16666666666666666</c:v>
                </c:pt>
                <c:pt idx="408">
                  <c:v>-0.16666666666666666</c:v>
                </c:pt>
                <c:pt idx="409">
                  <c:v>-0.16666666666666666</c:v>
                </c:pt>
                <c:pt idx="410">
                  <c:v>-0.16666666666666666</c:v>
                </c:pt>
                <c:pt idx="411">
                  <c:v>-0.16666666666666666</c:v>
                </c:pt>
                <c:pt idx="412">
                  <c:v>-0.16666666666666666</c:v>
                </c:pt>
                <c:pt idx="413">
                  <c:v>-0.16666666666666666</c:v>
                </c:pt>
                <c:pt idx="414">
                  <c:v>-0.16666666666666666</c:v>
                </c:pt>
                <c:pt idx="415">
                  <c:v>-0.16666666666666666</c:v>
                </c:pt>
                <c:pt idx="416">
                  <c:v>-0.16666666666666666</c:v>
                </c:pt>
                <c:pt idx="417">
                  <c:v>-0.16666666666666666</c:v>
                </c:pt>
                <c:pt idx="418">
                  <c:v>-0.16666666666666666</c:v>
                </c:pt>
                <c:pt idx="419">
                  <c:v>-0.16666666666666666</c:v>
                </c:pt>
                <c:pt idx="420">
                  <c:v>-0.16666666666666666</c:v>
                </c:pt>
                <c:pt idx="421">
                  <c:v>-0.16666666666666666</c:v>
                </c:pt>
                <c:pt idx="422">
                  <c:v>-0.16666666666666666</c:v>
                </c:pt>
                <c:pt idx="423">
                  <c:v>-0.16666666666666666</c:v>
                </c:pt>
                <c:pt idx="424">
                  <c:v>-0.16666666666666666</c:v>
                </c:pt>
                <c:pt idx="425">
                  <c:v>-0.16666666666666666</c:v>
                </c:pt>
                <c:pt idx="426">
                  <c:v>-0.16666666666666666</c:v>
                </c:pt>
                <c:pt idx="427">
                  <c:v>-0.16666666666666666</c:v>
                </c:pt>
                <c:pt idx="428">
                  <c:v>-0.16666666666666666</c:v>
                </c:pt>
                <c:pt idx="429">
                  <c:v>-0.16666666666666666</c:v>
                </c:pt>
                <c:pt idx="430">
                  <c:v>-0.16666666666666666</c:v>
                </c:pt>
                <c:pt idx="431">
                  <c:v>-0.16666666666666666</c:v>
                </c:pt>
                <c:pt idx="432">
                  <c:v>-0.16666666666666666</c:v>
                </c:pt>
                <c:pt idx="433">
                  <c:v>-0.16666666666666666</c:v>
                </c:pt>
                <c:pt idx="434">
                  <c:v>-0.16666666666666666</c:v>
                </c:pt>
                <c:pt idx="435">
                  <c:v>-0.16666666666666666</c:v>
                </c:pt>
                <c:pt idx="436">
                  <c:v>-0.16666666666666666</c:v>
                </c:pt>
                <c:pt idx="437">
                  <c:v>-0.16666666666666666</c:v>
                </c:pt>
                <c:pt idx="438">
                  <c:v>-0.16666666666666666</c:v>
                </c:pt>
                <c:pt idx="439">
                  <c:v>-0.16666666666666666</c:v>
                </c:pt>
                <c:pt idx="440">
                  <c:v>-0.16666666666666666</c:v>
                </c:pt>
                <c:pt idx="441">
                  <c:v>-0.16666666666666666</c:v>
                </c:pt>
                <c:pt idx="442">
                  <c:v>-0.16666666666666666</c:v>
                </c:pt>
                <c:pt idx="443">
                  <c:v>-0.16666666666666666</c:v>
                </c:pt>
                <c:pt idx="444">
                  <c:v>-0.16666666666666666</c:v>
                </c:pt>
                <c:pt idx="445">
                  <c:v>-0.16666666666666666</c:v>
                </c:pt>
                <c:pt idx="446">
                  <c:v>-0.16666666666666666</c:v>
                </c:pt>
                <c:pt idx="447">
                  <c:v>-0.16666666666666666</c:v>
                </c:pt>
                <c:pt idx="448">
                  <c:v>-0.16666666666666666</c:v>
                </c:pt>
                <c:pt idx="449">
                  <c:v>-0.16666666666666666</c:v>
                </c:pt>
                <c:pt idx="450">
                  <c:v>-0.16666666666666666</c:v>
                </c:pt>
                <c:pt idx="451">
                  <c:v>-0.16666666666666666</c:v>
                </c:pt>
                <c:pt idx="452">
                  <c:v>-0.16666666666666666</c:v>
                </c:pt>
                <c:pt idx="453">
                  <c:v>-0.16666666666666666</c:v>
                </c:pt>
                <c:pt idx="454">
                  <c:v>-0.16666666666666666</c:v>
                </c:pt>
                <c:pt idx="455">
                  <c:v>-0.16666666666666666</c:v>
                </c:pt>
                <c:pt idx="456">
                  <c:v>-0.16666666666666666</c:v>
                </c:pt>
                <c:pt idx="457">
                  <c:v>-0.16666666666666666</c:v>
                </c:pt>
                <c:pt idx="458">
                  <c:v>-0.16666666666666666</c:v>
                </c:pt>
                <c:pt idx="459">
                  <c:v>-0.16666666666666666</c:v>
                </c:pt>
                <c:pt idx="460">
                  <c:v>-0.16666666666666666</c:v>
                </c:pt>
                <c:pt idx="461">
                  <c:v>-0.16666666666666666</c:v>
                </c:pt>
                <c:pt idx="462">
                  <c:v>-0.16666666666666666</c:v>
                </c:pt>
                <c:pt idx="463">
                  <c:v>-0.16666666666666666</c:v>
                </c:pt>
                <c:pt idx="464">
                  <c:v>-0.16666666666666666</c:v>
                </c:pt>
                <c:pt idx="465">
                  <c:v>-0.16666666666666666</c:v>
                </c:pt>
                <c:pt idx="466">
                  <c:v>-0.16666666666666666</c:v>
                </c:pt>
                <c:pt idx="467">
                  <c:v>-0.16666666666666666</c:v>
                </c:pt>
                <c:pt idx="468">
                  <c:v>-0.16666666666666666</c:v>
                </c:pt>
                <c:pt idx="469">
                  <c:v>-0.16666666666666666</c:v>
                </c:pt>
                <c:pt idx="470">
                  <c:v>-0.16666666666666666</c:v>
                </c:pt>
                <c:pt idx="471">
                  <c:v>-0.16666666666666666</c:v>
                </c:pt>
                <c:pt idx="472">
                  <c:v>-0.16666666666666666</c:v>
                </c:pt>
                <c:pt idx="473">
                  <c:v>-0.16666666666666666</c:v>
                </c:pt>
                <c:pt idx="474">
                  <c:v>-0.16666666666666666</c:v>
                </c:pt>
                <c:pt idx="475">
                  <c:v>-0.16666666666666666</c:v>
                </c:pt>
                <c:pt idx="476">
                  <c:v>-0.16666666666666666</c:v>
                </c:pt>
                <c:pt idx="477">
                  <c:v>-0.16666666666666666</c:v>
                </c:pt>
                <c:pt idx="478">
                  <c:v>-0.16666666666666666</c:v>
                </c:pt>
                <c:pt idx="479">
                  <c:v>-0.16666666666666666</c:v>
                </c:pt>
                <c:pt idx="480">
                  <c:v>-0.16666666666666666</c:v>
                </c:pt>
                <c:pt idx="481">
                  <c:v>-0.16666666666666666</c:v>
                </c:pt>
                <c:pt idx="482">
                  <c:v>-0.16666666666666666</c:v>
                </c:pt>
                <c:pt idx="483">
                  <c:v>-0.16666666666666666</c:v>
                </c:pt>
                <c:pt idx="484">
                  <c:v>-0.16666666666666666</c:v>
                </c:pt>
                <c:pt idx="485">
                  <c:v>-0.16666666666666666</c:v>
                </c:pt>
                <c:pt idx="486">
                  <c:v>-0.16666666666666666</c:v>
                </c:pt>
                <c:pt idx="487">
                  <c:v>-0.16666666666666666</c:v>
                </c:pt>
                <c:pt idx="488">
                  <c:v>-0.16666666666666666</c:v>
                </c:pt>
                <c:pt idx="489">
                  <c:v>-0.16666666666666666</c:v>
                </c:pt>
                <c:pt idx="490">
                  <c:v>-0.16666666666666666</c:v>
                </c:pt>
                <c:pt idx="491">
                  <c:v>-0.16666666666666666</c:v>
                </c:pt>
                <c:pt idx="492">
                  <c:v>-0.16666666666666666</c:v>
                </c:pt>
                <c:pt idx="493">
                  <c:v>-0.16666666666666666</c:v>
                </c:pt>
                <c:pt idx="494">
                  <c:v>-0.16666666666666666</c:v>
                </c:pt>
                <c:pt idx="495">
                  <c:v>-0.16666666666666666</c:v>
                </c:pt>
                <c:pt idx="496">
                  <c:v>-0.16666666666666666</c:v>
                </c:pt>
                <c:pt idx="497">
                  <c:v>-0.16666666666666666</c:v>
                </c:pt>
                <c:pt idx="498">
                  <c:v>-0.16666666666666666</c:v>
                </c:pt>
                <c:pt idx="499">
                  <c:v>-0.16666666666666666</c:v>
                </c:pt>
                <c:pt idx="500">
                  <c:v>-0.16666666666666666</c:v>
                </c:pt>
                <c:pt idx="501">
                  <c:v>-0.16666666666666666</c:v>
                </c:pt>
                <c:pt idx="502">
                  <c:v>-0.16666666666666666</c:v>
                </c:pt>
                <c:pt idx="503">
                  <c:v>-0.16666666666666666</c:v>
                </c:pt>
                <c:pt idx="504">
                  <c:v>-0.16666666666666666</c:v>
                </c:pt>
                <c:pt idx="505">
                  <c:v>-0.16666666666666666</c:v>
                </c:pt>
                <c:pt idx="506">
                  <c:v>-0.16666666666666666</c:v>
                </c:pt>
                <c:pt idx="507">
                  <c:v>-0.16666666666666666</c:v>
                </c:pt>
                <c:pt idx="508">
                  <c:v>-0.16666666666666666</c:v>
                </c:pt>
                <c:pt idx="509">
                  <c:v>-0.16666666666666666</c:v>
                </c:pt>
                <c:pt idx="510">
                  <c:v>-0.16666666666666666</c:v>
                </c:pt>
                <c:pt idx="511">
                  <c:v>-0.16666666666666666</c:v>
                </c:pt>
                <c:pt idx="512">
                  <c:v>-0.16666666666666666</c:v>
                </c:pt>
                <c:pt idx="513">
                  <c:v>-0.16666666666666666</c:v>
                </c:pt>
                <c:pt idx="514">
                  <c:v>-0.16666666666666666</c:v>
                </c:pt>
                <c:pt idx="515">
                  <c:v>-0.16666666666666666</c:v>
                </c:pt>
                <c:pt idx="516">
                  <c:v>-0.16666666666666666</c:v>
                </c:pt>
                <c:pt idx="517">
                  <c:v>-0.16666666666666666</c:v>
                </c:pt>
                <c:pt idx="518">
                  <c:v>-0.16666666666666666</c:v>
                </c:pt>
                <c:pt idx="519">
                  <c:v>-0.16666666666666666</c:v>
                </c:pt>
                <c:pt idx="520">
                  <c:v>-0.16666666666666666</c:v>
                </c:pt>
                <c:pt idx="521">
                  <c:v>-0.16666666666666666</c:v>
                </c:pt>
                <c:pt idx="522">
                  <c:v>-0.16666666666666666</c:v>
                </c:pt>
                <c:pt idx="523">
                  <c:v>-0.16666666666666666</c:v>
                </c:pt>
                <c:pt idx="524">
                  <c:v>-0.16666666666666666</c:v>
                </c:pt>
                <c:pt idx="525">
                  <c:v>-0.16666666666666666</c:v>
                </c:pt>
                <c:pt idx="526">
                  <c:v>-0.16666666666666666</c:v>
                </c:pt>
                <c:pt idx="527">
                  <c:v>-0.16666666666666666</c:v>
                </c:pt>
                <c:pt idx="528">
                  <c:v>-0.16666666666666666</c:v>
                </c:pt>
                <c:pt idx="529">
                  <c:v>-0.16666666666666666</c:v>
                </c:pt>
                <c:pt idx="530">
                  <c:v>-0.16666666666666666</c:v>
                </c:pt>
                <c:pt idx="531">
                  <c:v>-0.16666666666666666</c:v>
                </c:pt>
                <c:pt idx="532">
                  <c:v>-0.16666666666666666</c:v>
                </c:pt>
                <c:pt idx="533">
                  <c:v>-0.16666666666666666</c:v>
                </c:pt>
                <c:pt idx="534">
                  <c:v>-0.16666666666666666</c:v>
                </c:pt>
                <c:pt idx="535">
                  <c:v>-0.16666666666666666</c:v>
                </c:pt>
                <c:pt idx="536">
                  <c:v>-0.16666666666666666</c:v>
                </c:pt>
                <c:pt idx="537">
                  <c:v>-0.16666666666666666</c:v>
                </c:pt>
                <c:pt idx="538">
                  <c:v>-0.16666666666666666</c:v>
                </c:pt>
                <c:pt idx="539">
                  <c:v>-0.16666666666666666</c:v>
                </c:pt>
                <c:pt idx="540">
                  <c:v>-0.16666666666666666</c:v>
                </c:pt>
                <c:pt idx="541">
                  <c:v>-0.16666666666666666</c:v>
                </c:pt>
                <c:pt idx="542">
                  <c:v>-0.16666666666666666</c:v>
                </c:pt>
                <c:pt idx="543">
                  <c:v>-0.16666666666666666</c:v>
                </c:pt>
                <c:pt idx="544">
                  <c:v>-0.16666666666666666</c:v>
                </c:pt>
                <c:pt idx="545">
                  <c:v>-0.16666666666666666</c:v>
                </c:pt>
                <c:pt idx="546">
                  <c:v>-0.16666666666666666</c:v>
                </c:pt>
                <c:pt idx="547">
                  <c:v>-0.16666666666666666</c:v>
                </c:pt>
                <c:pt idx="548">
                  <c:v>-0.16666666666666666</c:v>
                </c:pt>
                <c:pt idx="549">
                  <c:v>-0.16666666666666666</c:v>
                </c:pt>
                <c:pt idx="550">
                  <c:v>-0.16666666666666666</c:v>
                </c:pt>
                <c:pt idx="551">
                  <c:v>-0.16666666666666666</c:v>
                </c:pt>
                <c:pt idx="552">
                  <c:v>-0.16666666666666666</c:v>
                </c:pt>
                <c:pt idx="553">
                  <c:v>-0.16666666666666666</c:v>
                </c:pt>
                <c:pt idx="554">
                  <c:v>-0.16666666666666666</c:v>
                </c:pt>
                <c:pt idx="555">
                  <c:v>-0.16666666666666666</c:v>
                </c:pt>
                <c:pt idx="556">
                  <c:v>-0.16666666666666666</c:v>
                </c:pt>
                <c:pt idx="557">
                  <c:v>-0.16666666666666666</c:v>
                </c:pt>
                <c:pt idx="558">
                  <c:v>-0.16666666666666666</c:v>
                </c:pt>
                <c:pt idx="559">
                  <c:v>-0.16666666666666666</c:v>
                </c:pt>
                <c:pt idx="560">
                  <c:v>-0.16666666666666666</c:v>
                </c:pt>
                <c:pt idx="561">
                  <c:v>-0.16666666666666666</c:v>
                </c:pt>
                <c:pt idx="562">
                  <c:v>-0.16666666666666666</c:v>
                </c:pt>
                <c:pt idx="563">
                  <c:v>-0.16666666666666666</c:v>
                </c:pt>
                <c:pt idx="564">
                  <c:v>-0.16666666666666666</c:v>
                </c:pt>
                <c:pt idx="565">
                  <c:v>-0.16666666666666666</c:v>
                </c:pt>
                <c:pt idx="566">
                  <c:v>-0.16666666666666666</c:v>
                </c:pt>
                <c:pt idx="567">
                  <c:v>-0.16666666666666666</c:v>
                </c:pt>
                <c:pt idx="568">
                  <c:v>-0.16666666666666666</c:v>
                </c:pt>
                <c:pt idx="569">
                  <c:v>-0.16666666666666666</c:v>
                </c:pt>
                <c:pt idx="570">
                  <c:v>-0.16666666666666666</c:v>
                </c:pt>
                <c:pt idx="571">
                  <c:v>-0.16666666666666666</c:v>
                </c:pt>
                <c:pt idx="572">
                  <c:v>-0.16666666666666666</c:v>
                </c:pt>
                <c:pt idx="573">
                  <c:v>-0.16666666666666666</c:v>
                </c:pt>
                <c:pt idx="574">
                  <c:v>-0.16666666666666666</c:v>
                </c:pt>
                <c:pt idx="575">
                  <c:v>-0.16666666666666666</c:v>
                </c:pt>
                <c:pt idx="576">
                  <c:v>-0.16666666666666666</c:v>
                </c:pt>
                <c:pt idx="577">
                  <c:v>-0.16666666666666666</c:v>
                </c:pt>
                <c:pt idx="578">
                  <c:v>-0.16666666666666666</c:v>
                </c:pt>
                <c:pt idx="579">
                  <c:v>-0.16666666666666666</c:v>
                </c:pt>
                <c:pt idx="580">
                  <c:v>-0.16666666666666666</c:v>
                </c:pt>
                <c:pt idx="581">
                  <c:v>-0.16666666666666666</c:v>
                </c:pt>
                <c:pt idx="582">
                  <c:v>-0.16666666666666666</c:v>
                </c:pt>
                <c:pt idx="583">
                  <c:v>-0.16666666666666666</c:v>
                </c:pt>
                <c:pt idx="584">
                  <c:v>-0.16666666666666666</c:v>
                </c:pt>
                <c:pt idx="585">
                  <c:v>-0.16666666666666666</c:v>
                </c:pt>
                <c:pt idx="586">
                  <c:v>-0.16666666666666666</c:v>
                </c:pt>
                <c:pt idx="587">
                  <c:v>-0.16666666666666666</c:v>
                </c:pt>
                <c:pt idx="588">
                  <c:v>-0.16666666666666666</c:v>
                </c:pt>
                <c:pt idx="589">
                  <c:v>-0.16666666666666666</c:v>
                </c:pt>
                <c:pt idx="590">
                  <c:v>-0.16666666666666666</c:v>
                </c:pt>
                <c:pt idx="591">
                  <c:v>-0.16666666666666666</c:v>
                </c:pt>
                <c:pt idx="592">
                  <c:v>-0.16666666666666666</c:v>
                </c:pt>
                <c:pt idx="593">
                  <c:v>-0.16666666666666666</c:v>
                </c:pt>
                <c:pt idx="594">
                  <c:v>-0.16666666666666666</c:v>
                </c:pt>
                <c:pt idx="595">
                  <c:v>-0.16666666666666666</c:v>
                </c:pt>
                <c:pt idx="596">
                  <c:v>-0.16666666666666666</c:v>
                </c:pt>
                <c:pt idx="597">
                  <c:v>-0.16666666666666666</c:v>
                </c:pt>
                <c:pt idx="598">
                  <c:v>-0.16666666666666666</c:v>
                </c:pt>
                <c:pt idx="599">
                  <c:v>-0.16666666666666666</c:v>
                </c:pt>
                <c:pt idx="600">
                  <c:v>-0.16666666666666666</c:v>
                </c:pt>
                <c:pt idx="601">
                  <c:v>-0.16666666666666666</c:v>
                </c:pt>
              </c:numCache>
            </c:numRef>
          </c:yVal>
          <c:smooth val="1"/>
        </c:ser>
        <c:axId val="9318962"/>
        <c:axId val="16761795"/>
      </c:scatterChart>
      <c:valAx>
        <c:axId val="9318962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( Sa )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61795"/>
        <c:crosses val="autoZero"/>
        <c:crossBetween val="midCat"/>
        <c:dispUnits/>
        <c:majorUnit val="100"/>
        <c:minorUnit val="2"/>
      </c:valAx>
      <c:valAx>
        <c:axId val="16761795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8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DC</a:t>
                </a: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( - 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18962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.047"/>
          <c:w val="0.8275"/>
          <c:h val="0.877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 TK'!$I$22:$I$623</c:f>
              <c:numCache>
                <c:ptCount val="60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</c:numCache>
            </c:numRef>
          </c:xVal>
          <c:yVal>
            <c:numRef>
              <c:f>' TK'!$AC$22:$AC$623</c:f>
              <c:numCache>
                <c:ptCount val="602"/>
                <c:pt idx="0">
                  <c:v>-1.3774763093692073</c:v>
                </c:pt>
                <c:pt idx="1">
                  <c:v>-1.3756585869024713</c:v>
                </c:pt>
                <c:pt idx="2">
                  <c:v>-1.3736900079694179</c:v>
                </c:pt>
                <c:pt idx="3">
                  <c:v>-1.3715707884469117</c:v>
                </c:pt>
                <c:pt idx="4">
                  <c:v>-1.369301160731254</c:v>
                </c:pt>
                <c:pt idx="5">
                  <c:v>-1.3668813737127006</c:v>
                </c:pt>
                <c:pt idx="6">
                  <c:v>-1.3643116927481669</c:v>
                </c:pt>
                <c:pt idx="7">
                  <c:v>-1.3615923996321277</c:v>
                </c:pt>
                <c:pt idx="8">
                  <c:v>-1.3587237925657172</c:v>
                </c:pt>
                <c:pt idx="9">
                  <c:v>-1.3557061861240263</c:v>
                </c:pt>
                <c:pt idx="10">
                  <c:v>-1.352539911221607</c:v>
                </c:pt>
                <c:pt idx="11">
                  <c:v>-1.3492253150761826</c:v>
                </c:pt>
                <c:pt idx="12">
                  <c:v>-1.345762761170573</c:v>
                </c:pt>
                <c:pt idx="13">
                  <c:v>-1.342152629212833</c:v>
                </c:pt>
                <c:pt idx="14">
                  <c:v>-1.3383953150946144</c:v>
                </c:pt>
                <c:pt idx="15">
                  <c:v>-1.3344912308477512</c:v>
                </c:pt>
                <c:pt idx="16">
                  <c:v>-1.3304408045990765</c:v>
                </c:pt>
                <c:pt idx="17">
                  <c:v>-1.3262444805234723</c:v>
                </c:pt>
                <c:pt idx="18">
                  <c:v>-1.3219027187951617</c:v>
                </c:pt>
                <c:pt idx="19">
                  <c:v>-1.3174159955372458</c:v>
                </c:pt>
                <c:pt idx="20">
                  <c:v>-1.3127848027694902</c:v>
                </c:pt>
                <c:pt idx="21">
                  <c:v>-1.3080096483543708</c:v>
                </c:pt>
                <c:pt idx="22">
                  <c:v>-1.3030910559413804</c:v>
                </c:pt>
                <c:pt idx="23">
                  <c:v>-1.2980295649096043</c:v>
                </c:pt>
                <c:pt idx="24">
                  <c:v>-1.2928257303085726</c:v>
                </c:pt>
                <c:pt idx="25">
                  <c:v>-1.2874801227973904</c:v>
                </c:pt>
                <c:pt idx="26">
                  <c:v>-1.2819933285821616</c:v>
                </c:pt>
                <c:pt idx="27">
                  <c:v>-1.276365949351702</c:v>
                </c:pt>
                <c:pt idx="28">
                  <c:v>-1.2705986022115585</c:v>
                </c:pt>
                <c:pt idx="29">
                  <c:v>-1.2646919196163384</c:v>
                </c:pt>
                <c:pt idx="30">
                  <c:v>-1.2586465493003494</c:v>
                </c:pt>
                <c:pt idx="31">
                  <c:v>-1.2524631542065723</c:v>
                </c:pt>
                <c:pt idx="32">
                  <c:v>-1.2461424124139597</c:v>
                </c:pt>
                <c:pt idx="33">
                  <c:v>-1.239685017063077</c:v>
                </c:pt>
                <c:pt idx="34">
                  <c:v>-1.2330916762800932</c:v>
                </c:pt>
                <c:pt idx="35">
                  <c:v>-1.2263631130991248</c:v>
                </c:pt>
                <c:pt idx="36">
                  <c:v>-1.2195000653829493</c:v>
                </c:pt>
                <c:pt idx="37">
                  <c:v>-1.2125032857420877</c:v>
                </c:pt>
                <c:pt idx="38">
                  <c:v>-1.2053735414522744</c:v>
                </c:pt>
                <c:pt idx="39">
                  <c:v>-1.1981116143703159</c:v>
                </c:pt>
                <c:pt idx="40">
                  <c:v>-1.1907183008483506</c:v>
                </c:pt>
                <c:pt idx="41">
                  <c:v>-1.1831944116465218</c:v>
                </c:pt>
                <c:pt idx="42">
                  <c:v>-1.175540771844067</c:v>
                </c:pt>
                <c:pt idx="43">
                  <c:v>-1.1677582207488388</c:v>
                </c:pt>
                <c:pt idx="44">
                  <c:v>-1.1598476118052667</c:v>
                </c:pt>
                <c:pt idx="45">
                  <c:v>-1.1518098125007652</c:v>
                </c:pt>
                <c:pt idx="46">
                  <c:v>-1.1436457042706065</c:v>
                </c:pt>
                <c:pt idx="47">
                  <c:v>-1.1353561824012588</c:v>
                </c:pt>
                <c:pt idx="48">
                  <c:v>-1.1269421559322093</c:v>
                </c:pt>
                <c:pt idx="49">
                  <c:v>-1.1184045475562783</c:v>
                </c:pt>
                <c:pt idx="50">
                  <c:v>-1.1097442935184338</c:v>
                </c:pt>
                <c:pt idx="51">
                  <c:v>-1.1009623435131237</c:v>
                </c:pt>
                <c:pt idx="52">
                  <c:v>-1.0920596605801292</c:v>
                </c:pt>
                <c:pt idx="53">
                  <c:v>-1.0830372209989585</c:v>
                </c:pt>
                <c:pt idx="54">
                  <c:v>-1.073896014181785</c:v>
                </c:pt>
                <c:pt idx="55">
                  <c:v>-1.0646370425649483</c:v>
                </c:pt>
                <c:pt idx="56">
                  <c:v>-1.0552613214990254</c:v>
                </c:pt>
                <c:pt idx="57">
                  <c:v>-1.0457698791374859</c:v>
                </c:pt>
                <c:pt idx="58">
                  <c:v>-1.0361637563239436</c:v>
                </c:pt>
                <c:pt idx="59">
                  <c:v>-1.0264440064780163</c:v>
                </c:pt>
                <c:pt idx="60">
                  <c:v>-1.016611695479806</c:v>
                </c:pt>
                <c:pt idx="61">
                  <c:v>-1.0066679015530136</c:v>
                </c:pt>
                <c:pt idx="62">
                  <c:v>-0.9966137151467</c:v>
                </c:pt>
                <c:pt idx="63">
                  <c:v>-0.9864502388157046</c:v>
                </c:pt>
                <c:pt idx="64">
                  <c:v>-0.9761785870997394</c:v>
                </c:pt>
                <c:pt idx="65">
                  <c:v>-0.9657998864011658</c:v>
                </c:pt>
                <c:pt idx="66">
                  <c:v>-0.9553152748614729</c:v>
                </c:pt>
                <c:pt idx="67">
                  <c:v>-0.9447259022364667</c:v>
                </c:pt>
                <c:pt idx="68">
                  <c:v>-0.9340329297701873</c:v>
                </c:pt>
                <c:pt idx="69">
                  <c:v>-0.9232375300675637</c:v>
                </c:pt>
                <c:pt idx="70">
                  <c:v>-0.9123408869658273</c:v>
                </c:pt>
                <c:pt idx="71">
                  <c:v>-0.9013441954046875</c:v>
                </c:pt>
                <c:pt idx="72">
                  <c:v>-0.8902486612952956</c:v>
                </c:pt>
                <c:pt idx="73">
                  <c:v>-0.8790555013880024</c:v>
                </c:pt>
                <c:pt idx="74">
                  <c:v>-0.8677659431389266</c:v>
                </c:pt>
                <c:pt idx="75">
                  <c:v>-0.8563812245753526</c:v>
                </c:pt>
                <c:pt idx="76">
                  <c:v>-0.8449025941599646</c:v>
                </c:pt>
                <c:pt idx="77">
                  <c:v>-0.83333131065394</c:v>
                </c:pt>
                <c:pt idx="78">
                  <c:v>-0.8216686429789118</c:v>
                </c:pt>
                <c:pt idx="79">
                  <c:v>-0.8099158700778171</c:v>
                </c:pt>
                <c:pt idx="80">
                  <c:v>-0.798074280774646</c:v>
                </c:pt>
                <c:pt idx="81">
                  <c:v>-0.7861451736331083</c:v>
                </c:pt>
                <c:pt idx="82">
                  <c:v>-0.7741298568142311</c:v>
                </c:pt>
                <c:pt idx="83">
                  <c:v>-0.7620296479329032</c:v>
                </c:pt>
                <c:pt idx="84">
                  <c:v>-0.7498458739133862</c:v>
                </c:pt>
                <c:pt idx="85">
                  <c:v>-0.7375798708437994</c:v>
                </c:pt>
                <c:pt idx="86">
                  <c:v>-0.725232983829605</c:v>
                </c:pt>
                <c:pt idx="87">
                  <c:v>-0.7128065668461008</c:v>
                </c:pt>
                <c:pt idx="88">
                  <c:v>-0.7003019825899419</c:v>
                </c:pt>
                <c:pt idx="89">
                  <c:v>-0.6877206023297061</c:v>
                </c:pt>
                <c:pt idx="90">
                  <c:v>-0.675063805755518</c:v>
                </c:pt>
                <c:pt idx="91">
                  <c:v>-0.6623329808277513</c:v>
                </c:pt>
                <c:pt idx="92">
                  <c:v>-0.6495295236248224</c:v>
                </c:pt>
                <c:pt idx="93">
                  <c:v>-0.6366548381900956</c:v>
                </c:pt>
                <c:pt idx="94">
                  <c:v>-0.6237103363779133</c:v>
                </c:pt>
                <c:pt idx="95">
                  <c:v>-0.6106974376987707</c:v>
                </c:pt>
                <c:pt idx="96">
                  <c:v>-0.5976175691636497</c:v>
                </c:pt>
                <c:pt idx="97">
                  <c:v>-0.584472165127532</c:v>
                </c:pt>
                <c:pt idx="98">
                  <c:v>-0.5712626671321054</c:v>
                </c:pt>
                <c:pt idx="99">
                  <c:v>-0.5579905237476828</c:v>
                </c:pt>
                <c:pt idx="100">
                  <c:v>-0.5446571904143493</c:v>
                </c:pt>
                <c:pt idx="101">
                  <c:v>-0.5312641292823584</c:v>
                </c:pt>
                <c:pt idx="102">
                  <c:v>-0.5178128090517891</c:v>
                </c:pt>
                <c:pt idx="103">
                  <c:v>-0.5043047048114871</c:v>
                </c:pt>
                <c:pt idx="104">
                  <c:v>-0.49074129787730525</c:v>
                </c:pt>
                <c:pt idx="105">
                  <c:v>-0.4771240756296593</c:v>
                </c:pt>
                <c:pt idx="106">
                  <c:v>-0.463454531350421</c:v>
                </c:pt>
                <c:pt idx="107">
                  <c:v>-0.44973416405916244</c:v>
                </c:pt>
                <c:pt idx="108">
                  <c:v>-0.43596447834877117</c:v>
                </c:pt>
                <c:pt idx="109">
                  <c:v>-0.4221469842204558</c:v>
                </c:pt>
                <c:pt idx="110">
                  <c:v>-0.4082831969181566</c:v>
                </c:pt>
                <c:pt idx="111">
                  <c:v>-0.3943746367623818</c:v>
                </c:pt>
                <c:pt idx="112">
                  <c:v>-0.3804228289834878</c:v>
                </c:pt>
                <c:pt idx="113">
                  <c:v>-0.36642930355442027</c:v>
                </c:pt>
                <c:pt idx="114">
                  <c:v>-0.3523955950229349</c:v>
                </c:pt>
                <c:pt idx="115">
                  <c:v>-0.3383232423433179</c:v>
                </c:pt>
                <c:pt idx="116">
                  <c:v>-0.3242137887076215</c:v>
                </c:pt>
                <c:pt idx="117">
                  <c:v>-0.3100687813764362</c:v>
                </c:pt>
                <c:pt idx="118">
                  <c:v>-0.29588977150921514</c:v>
                </c:pt>
                <c:pt idx="119">
                  <c:v>-0.28167831399417365</c:v>
                </c:pt>
                <c:pt idx="120">
                  <c:v>-0.26743596727777647</c:v>
                </c:pt>
                <c:pt idx="121">
                  <c:v>-0.25316429319383826</c:v>
                </c:pt>
                <c:pt idx="122">
                  <c:v>-0.23886485679224867</c:v>
                </c:pt>
                <c:pt idx="123">
                  <c:v>-0.22453922616734956</c:v>
                </c:pt>
                <c:pt idx="124">
                  <c:v>-0.2101889722859741</c:v>
                </c:pt>
                <c:pt idx="125">
                  <c:v>-0.1958156688151731</c:v>
                </c:pt>
                <c:pt idx="126">
                  <c:v>-0.18142089194964442</c:v>
                </c:pt>
                <c:pt idx="127">
                  <c:v>-0.16700622023888595</c:v>
                </c:pt>
                <c:pt idx="128">
                  <c:v>-0.15257323441408915</c:v>
                </c:pt>
                <c:pt idx="129">
                  <c:v>-0.1381235172147948</c:v>
                </c:pt>
                <c:pt idx="130">
                  <c:v>-0.12365865321532726</c:v>
                </c:pt>
                <c:pt idx="131">
                  <c:v>-0.1091802286510283</c:v>
                </c:pt>
                <c:pt idx="132">
                  <c:v>-0.09468983124430849</c:v>
                </c:pt>
                <c:pt idx="133">
                  <c:v>-0.08018905003053522</c:v>
                </c:pt>
                <c:pt idx="134">
                  <c:v>-0.0656794751837777</c:v>
                </c:pt>
                <c:pt idx="135">
                  <c:v>-0.05116269784242583</c:v>
                </c:pt>
                <c:pt idx="136">
                  <c:v>-0.03664030993470466</c:v>
                </c:pt>
                <c:pt idx="137">
                  <c:v>-0.0221139040041001</c:v>
                </c:pt>
                <c:pt idx="138">
                  <c:v>-0.0075850730347204465</c:v>
                </c:pt>
                <c:pt idx="139">
                  <c:v>0.006944589723393513</c:v>
                </c:pt>
                <c:pt idx="140">
                  <c:v>0.021473490928985817</c:v>
                </c:pt>
                <c:pt idx="141">
                  <c:v>0.03600003732431359</c:v>
                </c:pt>
                <c:pt idx="142">
                  <c:v>0.05052263590986518</c:v>
                </c:pt>
                <c:pt idx="143">
                  <c:v>0.06503969411905086</c:v>
                </c:pt>
                <c:pt idx="144">
                  <c:v>0.07954961999284568</c:v>
                </c:pt>
                <c:pt idx="145">
                  <c:v>0.09405082235436554</c:v>
                </c:pt>
                <c:pt idx="146">
                  <c:v>0.1085417109833578</c:v>
                </c:pt>
                <c:pt idx="147">
                  <c:v>0.12302069679058687</c:v>
                </c:pt>
                <c:pt idx="148">
                  <c:v>0.13748619199209555</c:v>
                </c:pt>
                <c:pt idx="149">
                  <c:v>0.15193661028332375</c:v>
                </c:pt>
                <c:pt idx="150">
                  <c:v>0.16637036701306412</c:v>
                </c:pt>
                <c:pt idx="151">
                  <c:v>0.18078587935723817</c:v>
                </c:pt>
                <c:pt idx="152">
                  <c:v>0.195181566492469</c:v>
                </c:pt>
                <c:pt idx="153">
                  <c:v>0.20955584976943764</c:v>
                </c:pt>
                <c:pt idx="154">
                  <c:v>0.22390715288599922</c:v>
                </c:pt>
                <c:pt idx="155">
                  <c:v>0.23823390206004263</c:v>
                </c:pt>
                <c:pt idx="156">
                  <c:v>0.25253452620207306</c:v>
                </c:pt>
                <c:pt idx="157">
                  <c:v>0.2668074570875</c:v>
                </c:pt>
                <c:pt idx="158">
                  <c:v>0.28105112952861055</c:v>
                </c:pt>
                <c:pt idx="159">
                  <c:v>0.29526398154620986</c:v>
                </c:pt>
                <c:pt idx="160">
                  <c:v>0.3094444545409101</c:v>
                </c:pt>
                <c:pt idx="161">
                  <c:v>0.32359099346404774</c:v>
                </c:pt>
                <c:pt idx="162">
                  <c:v>0.33770204698821304</c:v>
                </c:pt>
                <c:pt idx="163">
                  <c:v>0.35177606767736996</c:v>
                </c:pt>
                <c:pt idx="164">
                  <c:v>0.3658115121565498</c:v>
                </c:pt>
                <c:pt idx="165">
                  <c:v>0.37980684128110087</c:v>
                </c:pt>
                <c:pt idx="166">
                  <c:v>0.3937605203054714</c:v>
                </c:pt>
                <c:pt idx="167">
                  <c:v>0.4076710190515127</c:v>
                </c:pt>
                <c:pt idx="168">
                  <c:v>0.42153681207628013</c:v>
                </c:pt>
                <c:pt idx="169">
                  <c:v>0.43535637883931533</c:v>
                </c:pt>
                <c:pt idx="170">
                  <c:v>0.4491282038693903</c:v>
                </c:pt>
                <c:pt idx="171">
                  <c:v>0.4628507769306961</c:v>
                </c:pt>
                <c:pt idx="172">
                  <c:v>0.47652259318845747</c:v>
                </c:pt>
                <c:pt idx="173">
                  <c:v>0.49014215337395406</c:v>
                </c:pt>
                <c:pt idx="174">
                  <c:v>0.5037079639489331</c:v>
                </c:pt>
                <c:pt idx="175">
                  <c:v>0.5172185372693924</c:v>
                </c:pt>
                <c:pt idx="176">
                  <c:v>0.5306723917487169</c:v>
                </c:pt>
                <c:pt idx="177">
                  <c:v>0.544068052020152</c:v>
                </c:pt>
                <c:pt idx="178">
                  <c:v>0.557404049098593</c:v>
                </c:pt>
                <c:pt idx="179">
                  <c:v>0.5706789205416779</c:v>
                </c:pt>
                <c:pt idx="180">
                  <c:v>0.5838912106101585</c:v>
                </c:pt>
                <c:pt idx="181">
                  <c:v>0.5970394704275399</c:v>
                </c:pt>
                <c:pt idx="182">
                  <c:v>0.6101222581389656</c:v>
                </c:pt>
                <c:pt idx="183">
                  <c:v>0.6231381390693334</c:v>
                </c:pt>
                <c:pt idx="184">
                  <c:v>0.6360856858806236</c:v>
                </c:pt>
                <c:pt idx="185">
                  <c:v>0.648963478728423</c:v>
                </c:pt>
                <c:pt idx="186">
                  <c:v>0.661770105417626</c:v>
                </c:pt>
                <c:pt idx="187">
                  <c:v>0.6745041615572989</c:v>
                </c:pt>
                <c:pt idx="188">
                  <c:v>0.6871642507146858</c:v>
                </c:pt>
                <c:pt idx="189">
                  <c:v>0.6997489845683446</c:v>
                </c:pt>
                <c:pt idx="190">
                  <c:v>0.7122569830603911</c:v>
                </c:pt>
                <c:pt idx="191">
                  <c:v>0.7246868745478384</c:v>
                </c:pt>
                <c:pt idx="192">
                  <c:v>0.7370372959530125</c:v>
                </c:pt>
                <c:pt idx="193">
                  <c:v>0.7493068929130305</c:v>
                </c:pt>
                <c:pt idx="194">
                  <c:v>0.7614943199283188</c:v>
                </c:pt>
                <c:pt idx="195">
                  <c:v>0.7735982405101666</c:v>
                </c:pt>
                <c:pt idx="196">
                  <c:v>0.7856173273272821</c:v>
                </c:pt>
                <c:pt idx="197">
                  <c:v>0.797550262351354</c:v>
                </c:pt>
                <c:pt idx="198">
                  <c:v>0.8093957370015841</c:v>
                </c:pt>
                <c:pt idx="199">
                  <c:v>0.8211524522881913</c:v>
                </c:pt>
                <c:pt idx="200">
                  <c:v>0.8328191189548577</c:v>
                </c:pt>
                <c:pt idx="201">
                  <c:v>0.8443944576201123</c:v>
                </c:pt>
                <c:pt idx="202">
                  <c:v>0.8558771989176288</c:v>
                </c:pt>
                <c:pt idx="203">
                  <c:v>0.8672660836354241</c:v>
                </c:pt>
                <c:pt idx="204">
                  <c:v>0.8785598628539486</c:v>
                </c:pt>
                <c:pt idx="205">
                  <c:v>0.889757298083041</c:v>
                </c:pt>
                <c:pt idx="206">
                  <c:v>0.9008571613977457</c:v>
                </c:pt>
                <c:pt idx="207">
                  <c:v>0.9118582355729652</c:v>
                </c:pt>
                <c:pt idx="208">
                  <c:v>0.9227593142169461</c:v>
                </c:pt>
                <c:pt idx="209">
                  <c:v>0.9335592019035706</c:v>
                </c:pt>
                <c:pt idx="210">
                  <c:v>0.9442567143034505</c:v>
                </c:pt>
                <c:pt idx="211">
                  <c:v>0.9548506783138008</c:v>
                </c:pt>
                <c:pt idx="212">
                  <c:v>0.9653399321870852</c:v>
                </c:pt>
                <c:pt idx="213">
                  <c:v>0.9757233256584126</c:v>
                </c:pt>
                <c:pt idx="214">
                  <c:v>0.9859997200716791</c:v>
                </c:pt>
                <c:pt idx="215">
                  <c:v>0.9961679885044333</c:v>
                </c:pt>
                <c:pt idx="216">
                  <c:v>1.0062270158914548</c:v>
                </c:pt>
                <c:pt idx="217">
                  <c:v>1.016175699147036</c:v>
                </c:pt>
                <c:pt idx="218">
                  <c:v>1.0260129472859463</c:v>
                </c:pt>
                <c:pt idx="219">
                  <c:v>1.035737681543072</c:v>
                </c:pt>
                <c:pt idx="220">
                  <c:v>1.0453488354917133</c:v>
                </c:pt>
                <c:pt idx="221">
                  <c:v>1.0548453551605328</c:v>
                </c:pt>
                <c:pt idx="222">
                  <c:v>1.0642261991491317</c:v>
                </c:pt>
                <c:pt idx="223">
                  <c:v>1.073490338742255</c:v>
                </c:pt>
                <c:pt idx="224">
                  <c:v>1.0826367580225984</c:v>
                </c:pt>
                <c:pt idx="225">
                  <c:v>1.0916644539822176</c:v>
                </c:pt>
                <c:pt idx="226">
                  <c:v>1.1005724366325171</c:v>
                </c:pt>
                <c:pt idx="227">
                  <c:v>1.109359729112816</c:v>
                </c:pt>
                <c:pt idx="228">
                  <c:v>1.1180253677974694</c:v>
                </c:pt>
                <c:pt idx="229">
                  <c:v>1.1265684024015432</c:v>
                </c:pt>
                <c:pt idx="230">
                  <c:v>1.1349878960850222</c:v>
                </c:pt>
                <c:pt idx="231">
                  <c:v>1.1432829255555437</c:v>
                </c:pt>
                <c:pt idx="232">
                  <c:v>1.151452581169651</c:v>
                </c:pt>
                <c:pt idx="233">
                  <c:v>1.1594959670325415</c:v>
                </c:pt>
                <c:pt idx="234">
                  <c:v>1.1674122010963155</c:v>
                </c:pt>
                <c:pt idx="235">
                  <c:v>1.175200415256699</c:v>
                </c:pt>
                <c:pt idx="236">
                  <c:v>1.182859755448245</c:v>
                </c:pt>
                <c:pt idx="237">
                  <c:v>1.1903893817379878</c:v>
                </c:pt>
                <c:pt idx="238">
                  <c:v>1.1977884684175544</c:v>
                </c:pt>
                <c:pt idx="239">
                  <c:v>1.2050562040937094</c:v>
                </c:pt>
                <c:pt idx="240">
                  <c:v>1.2121917917773366</c:v>
                </c:pt>
                <c:pt idx="241">
                  <c:v>1.2191944489708355</c:v>
                </c:pt>
                <c:pt idx="242">
                  <c:v>1.2260634077539319</c:v>
                </c:pt>
                <c:pt idx="243">
                  <c:v>1.2327979148678898</c:v>
                </c:pt>
                <c:pt idx="244">
                  <c:v>1.2393972317981121</c:v>
                </c:pt>
                <c:pt idx="245">
                  <c:v>1.2458606348551309</c:v>
                </c:pt>
                <c:pt idx="246">
                  <c:v>1.2521874152539643</c:v>
                </c:pt>
                <c:pt idx="247">
                  <c:v>1.2583768791918455</c:v>
                </c:pt>
                <c:pt idx="248">
                  <c:v>1.2644283479243048</c:v>
                </c:pt>
                <c:pt idx="249">
                  <c:v>1.270341157839602</c:v>
                </c:pt>
                <c:pt idx="250">
                  <c:v>1.2761146605314981</c:v>
                </c:pt>
                <c:pt idx="251">
                  <c:v>1.281748222870362</c:v>
                </c:pt>
                <c:pt idx="252">
                  <c:v>1.2872412270725984</c:v>
                </c:pt>
                <c:pt idx="253">
                  <c:v>1.2925930707683964</c:v>
                </c:pt>
                <c:pt idx="254">
                  <c:v>1.2978031670677843</c:v>
                </c:pt>
                <c:pt idx="255">
                  <c:v>1.3028709446249913</c:v>
                </c:pt>
                <c:pt idx="256">
                  <c:v>1.3077958477010985</c:v>
                </c:pt>
                <c:pt idx="257">
                  <c:v>1.312577336224986</c:v>
                </c:pt>
                <c:pt idx="258">
                  <c:v>1.3172148858525543</c:v>
                </c:pt>
                <c:pt idx="259">
                  <c:v>1.321707988024226</c:v>
                </c:pt>
                <c:pt idx="260">
                  <c:v>1.326056150020716</c:v>
                </c:pt>
                <c:pt idx="261">
                  <c:v>1.330258895017061</c:v>
                </c:pt>
                <c:pt idx="262">
                  <c:v>1.3343157621349129</c:v>
                </c:pt>
                <c:pt idx="263">
                  <c:v>1.3382263064930746</c:v>
                </c:pt>
                <c:pt idx="264">
                  <c:v>1.3419900992562894</c:v>
                </c:pt>
                <c:pt idx="265">
                  <c:v>1.345606727682267</c:v>
                </c:pt>
                <c:pt idx="266">
                  <c:v>1.3490757951669445</c:v>
                </c:pt>
                <c:pt idx="267">
                  <c:v>1.3523969212879794</c:v>
                </c:pt>
                <c:pt idx="268">
                  <c:v>1.3555697418464674</c:v>
                </c:pt>
                <c:pt idx="269">
                  <c:v>1.358593908906879</c:v>
                </c:pt>
                <c:pt idx="270">
                  <c:v>1.3614690908352176</c:v>
                </c:pt>
                <c:pt idx="271">
                  <c:v>1.3641949723353837</c:v>
                </c:pt>
                <c:pt idx="272">
                  <c:v>1.3667712544837531</c:v>
                </c:pt>
                <c:pt idx="273">
                  <c:v>1.3691976547619564</c:v>
                </c:pt>
                <c:pt idx="274">
                  <c:v>1.3714739070878597</c:v>
                </c:pt>
                <c:pt idx="275">
                  <c:v>1.373599761844745</c:v>
                </c:pt>
                <c:pt idx="276">
                  <c:v>1.3755749859086814</c:v>
                </c:pt>
                <c:pt idx="277">
                  <c:v>1.377399362674092</c:v>
                </c:pt>
                <c:pt idx="278">
                  <c:v>1.3790726920775052</c:v>
                </c:pt>
                <c:pt idx="279">
                  <c:v>1.3805947906194953</c:v>
                </c:pt>
                <c:pt idx="280">
                  <c:v>1.3819654913848047</c:v>
                </c:pt>
                <c:pt idx="281">
                  <c:v>1.3831846440606483</c:v>
                </c:pt>
                <c:pt idx="282">
                  <c:v>1.3842521149531968</c:v>
                </c:pt>
                <c:pt idx="283">
                  <c:v>1.3851677870022368</c:v>
                </c:pt>
                <c:pt idx="284">
                  <c:v>1.3859315597940098</c:v>
                </c:pt>
                <c:pt idx="285">
                  <c:v>1.3865433495722226</c:v>
                </c:pt>
                <c:pt idx="286">
                  <c:v>1.387003089247231</c:v>
                </c:pt>
                <c:pt idx="287">
                  <c:v>1.3873107284033994</c:v>
                </c:pt>
                <c:pt idx="288">
                  <c:v>1.3874662333046277</c:v>
                </c:pt>
                <c:pt idx="289">
                  <c:v>1.3874695868980507</c:v>
                </c:pt>
                <c:pt idx="290">
                  <c:v>1.3873207888159091</c:v>
                </c:pt>
                <c:pt idx="291">
                  <c:v>1.3870198553755897</c:v>
                </c:pt>
                <c:pt idx="292">
                  <c:v>1.3865668195778353</c:v>
                </c:pt>
                <c:pt idx="293">
                  <c:v>1.3859617311031263</c:v>
                </c:pt>
                <c:pt idx="294">
                  <c:v>1.3852046563062326</c:v>
                </c:pt>
                <c:pt idx="295">
                  <c:v>1.3842956782089373</c:v>
                </c:pt>
                <c:pt idx="296">
                  <c:v>1.3832348964909318</c:v>
                </c:pt>
                <c:pt idx="297">
                  <c:v>1.382022427478886</c:v>
                </c:pt>
                <c:pt idx="298">
                  <c:v>1.3806584041336896</c:v>
                </c:pt>
                <c:pt idx="299">
                  <c:v>1.3791429760358742</c:v>
                </c:pt>
                <c:pt idx="300">
                  <c:v>1.3774763093692073</c:v>
                </c:pt>
                <c:pt idx="301">
                  <c:v>1.3756585869024713</c:v>
                </c:pt>
                <c:pt idx="302">
                  <c:v>1.373690007969418</c:v>
                </c:pt>
                <c:pt idx="303">
                  <c:v>1.3715707884469117</c:v>
                </c:pt>
                <c:pt idx="304">
                  <c:v>1.369301160731254</c:v>
                </c:pt>
                <c:pt idx="305">
                  <c:v>1.3668813737127008</c:v>
                </c:pt>
                <c:pt idx="306">
                  <c:v>1.3643116927481669</c:v>
                </c:pt>
                <c:pt idx="307">
                  <c:v>1.3615923996321277</c:v>
                </c:pt>
                <c:pt idx="308">
                  <c:v>1.3587237925657174</c:v>
                </c:pt>
                <c:pt idx="309">
                  <c:v>1.3557061861240263</c:v>
                </c:pt>
                <c:pt idx="310">
                  <c:v>1.352539911221607</c:v>
                </c:pt>
                <c:pt idx="311">
                  <c:v>1.3492253150761828</c:v>
                </c:pt>
                <c:pt idx="312">
                  <c:v>1.3457627611705731</c:v>
                </c:pt>
                <c:pt idx="313">
                  <c:v>1.3421526292128332</c:v>
                </c:pt>
                <c:pt idx="314">
                  <c:v>1.3383953150946144</c:v>
                </c:pt>
                <c:pt idx="315">
                  <c:v>1.3344912308477515</c:v>
                </c:pt>
                <c:pt idx="316">
                  <c:v>1.3304408045990765</c:v>
                </c:pt>
                <c:pt idx="317">
                  <c:v>1.3262444805234725</c:v>
                </c:pt>
                <c:pt idx="318">
                  <c:v>1.3219027187951617</c:v>
                </c:pt>
                <c:pt idx="319">
                  <c:v>1.317415995537246</c:v>
                </c:pt>
                <c:pt idx="320">
                  <c:v>1.3127848027694902</c:v>
                </c:pt>
                <c:pt idx="321">
                  <c:v>1.308009648354371</c:v>
                </c:pt>
                <c:pt idx="322">
                  <c:v>1.3030910559413804</c:v>
                </c:pt>
                <c:pt idx="323">
                  <c:v>1.2980295649096047</c:v>
                </c:pt>
                <c:pt idx="324">
                  <c:v>1.2928257303085726</c:v>
                </c:pt>
                <c:pt idx="325">
                  <c:v>1.2874801227973909</c:v>
                </c:pt>
                <c:pt idx="326">
                  <c:v>1.2819933285821616</c:v>
                </c:pt>
                <c:pt idx="327">
                  <c:v>1.2763659493517021</c:v>
                </c:pt>
                <c:pt idx="328">
                  <c:v>1.2705986022115592</c:v>
                </c:pt>
                <c:pt idx="329">
                  <c:v>1.2646919196163384</c:v>
                </c:pt>
                <c:pt idx="330">
                  <c:v>1.2586465493003498</c:v>
                </c:pt>
                <c:pt idx="331">
                  <c:v>1.2524631542065725</c:v>
                </c:pt>
                <c:pt idx="332">
                  <c:v>1.24614241241396</c:v>
                </c:pt>
                <c:pt idx="333">
                  <c:v>1.239685017063077</c:v>
                </c:pt>
                <c:pt idx="334">
                  <c:v>1.2330916762800934</c:v>
                </c:pt>
                <c:pt idx="335">
                  <c:v>1.2263631130991253</c:v>
                </c:pt>
                <c:pt idx="336">
                  <c:v>1.2195000653829495</c:v>
                </c:pt>
                <c:pt idx="337">
                  <c:v>1.2125032857420879</c:v>
                </c:pt>
                <c:pt idx="338">
                  <c:v>1.205373541452275</c:v>
                </c:pt>
                <c:pt idx="339">
                  <c:v>1.1981116143703159</c:v>
                </c:pt>
                <c:pt idx="340">
                  <c:v>1.190718300848351</c:v>
                </c:pt>
                <c:pt idx="341">
                  <c:v>1.183194411646522</c:v>
                </c:pt>
                <c:pt idx="342">
                  <c:v>1.1755407718440674</c:v>
                </c:pt>
                <c:pt idx="343">
                  <c:v>1.167758220748839</c:v>
                </c:pt>
                <c:pt idx="344">
                  <c:v>1.1598476118052667</c:v>
                </c:pt>
                <c:pt idx="345">
                  <c:v>1.1518098125007659</c:v>
                </c:pt>
                <c:pt idx="346">
                  <c:v>1.1436457042706067</c:v>
                </c:pt>
                <c:pt idx="347">
                  <c:v>1.1353561824012592</c:v>
                </c:pt>
                <c:pt idx="348">
                  <c:v>1.1269421559322095</c:v>
                </c:pt>
                <c:pt idx="349">
                  <c:v>1.1184045475562785</c:v>
                </c:pt>
                <c:pt idx="350">
                  <c:v>1.109744293518434</c:v>
                </c:pt>
                <c:pt idx="351">
                  <c:v>1.100962343513124</c:v>
                </c:pt>
                <c:pt idx="352">
                  <c:v>1.0920596605801294</c:v>
                </c:pt>
                <c:pt idx="353">
                  <c:v>1.083037220998959</c:v>
                </c:pt>
                <c:pt idx="354">
                  <c:v>1.0738960141817853</c:v>
                </c:pt>
                <c:pt idx="355">
                  <c:v>1.0646370425649487</c:v>
                </c:pt>
                <c:pt idx="356">
                  <c:v>1.055261321499026</c:v>
                </c:pt>
                <c:pt idx="357">
                  <c:v>1.0457698791374863</c:v>
                </c:pt>
                <c:pt idx="358">
                  <c:v>1.036163756323944</c:v>
                </c:pt>
                <c:pt idx="359">
                  <c:v>1.0264440064780165</c:v>
                </c:pt>
                <c:pt idx="360">
                  <c:v>1.0166116954798063</c:v>
                </c:pt>
                <c:pt idx="361">
                  <c:v>1.006667901553014</c:v>
                </c:pt>
                <c:pt idx="362">
                  <c:v>0.9966137151467004</c:v>
                </c:pt>
                <c:pt idx="363">
                  <c:v>0.9864502388157048</c:v>
                </c:pt>
                <c:pt idx="364">
                  <c:v>0.9761785870997399</c:v>
                </c:pt>
                <c:pt idx="365">
                  <c:v>0.965799886401166</c:v>
                </c:pt>
                <c:pt idx="366">
                  <c:v>0.9553152748614734</c:v>
                </c:pt>
                <c:pt idx="367">
                  <c:v>0.9447259022364669</c:v>
                </c:pt>
                <c:pt idx="368">
                  <c:v>0.9340329297701875</c:v>
                </c:pt>
                <c:pt idx="369">
                  <c:v>0.9232375300675639</c:v>
                </c:pt>
                <c:pt idx="370">
                  <c:v>0.9123408869658275</c:v>
                </c:pt>
                <c:pt idx="371">
                  <c:v>0.901344195404688</c:v>
                </c:pt>
                <c:pt idx="372">
                  <c:v>0.890248661295296</c:v>
                </c:pt>
                <c:pt idx="373">
                  <c:v>0.8790555013880028</c:v>
                </c:pt>
                <c:pt idx="374">
                  <c:v>0.8677659431389272</c:v>
                </c:pt>
                <c:pt idx="375">
                  <c:v>0.856381224575353</c:v>
                </c:pt>
                <c:pt idx="376">
                  <c:v>0.8449025941599647</c:v>
                </c:pt>
                <c:pt idx="377">
                  <c:v>0.8333313106539405</c:v>
                </c:pt>
                <c:pt idx="378">
                  <c:v>0.8216686429789122</c:v>
                </c:pt>
                <c:pt idx="379">
                  <c:v>0.8099158700778177</c:v>
                </c:pt>
                <c:pt idx="380">
                  <c:v>0.7980742807746464</c:v>
                </c:pt>
                <c:pt idx="381">
                  <c:v>0.786145173633109</c:v>
                </c:pt>
                <c:pt idx="382">
                  <c:v>0.7741298568142311</c:v>
                </c:pt>
                <c:pt idx="383">
                  <c:v>0.7620296479329032</c:v>
                </c:pt>
                <c:pt idx="384">
                  <c:v>0.7498458739133866</c:v>
                </c:pt>
                <c:pt idx="385">
                  <c:v>0.7375798708437998</c:v>
                </c:pt>
                <c:pt idx="386">
                  <c:v>0.7252329838296051</c:v>
                </c:pt>
                <c:pt idx="387">
                  <c:v>0.7128065668461017</c:v>
                </c:pt>
                <c:pt idx="388">
                  <c:v>0.7003019825899426</c:v>
                </c:pt>
                <c:pt idx="389">
                  <c:v>0.6877206023297064</c:v>
                </c:pt>
                <c:pt idx="390">
                  <c:v>0.675063805755518</c:v>
                </c:pt>
                <c:pt idx="391">
                  <c:v>0.662332980827752</c:v>
                </c:pt>
                <c:pt idx="392">
                  <c:v>0.649529523624823</c:v>
                </c:pt>
                <c:pt idx="393">
                  <c:v>0.6366548381900959</c:v>
                </c:pt>
                <c:pt idx="394">
                  <c:v>0.6237103363779134</c:v>
                </c:pt>
                <c:pt idx="395">
                  <c:v>0.6106974376987715</c:v>
                </c:pt>
                <c:pt idx="396">
                  <c:v>0.5976175691636502</c:v>
                </c:pt>
                <c:pt idx="397">
                  <c:v>0.5844721651275322</c:v>
                </c:pt>
                <c:pt idx="398">
                  <c:v>0.5712626671321054</c:v>
                </c:pt>
                <c:pt idx="399">
                  <c:v>0.5579905237476834</c:v>
                </c:pt>
                <c:pt idx="400">
                  <c:v>0.5446571904143499</c:v>
                </c:pt>
                <c:pt idx="401">
                  <c:v>0.5312641292823586</c:v>
                </c:pt>
                <c:pt idx="402">
                  <c:v>0.5178128090517901</c:v>
                </c:pt>
                <c:pt idx="403">
                  <c:v>0.5043047048114879</c:v>
                </c:pt>
                <c:pt idx="404">
                  <c:v>0.4907412978773058</c:v>
                </c:pt>
                <c:pt idx="405">
                  <c:v>0.4771240756296594</c:v>
                </c:pt>
                <c:pt idx="406">
                  <c:v>0.463454531350422</c:v>
                </c:pt>
                <c:pt idx="407">
                  <c:v>0.4497341640591628</c:v>
                </c:pt>
                <c:pt idx="408">
                  <c:v>0.4359644783487713</c:v>
                </c:pt>
                <c:pt idx="409">
                  <c:v>0.4221469842204557</c:v>
                </c:pt>
                <c:pt idx="410">
                  <c:v>0.4082831969181573</c:v>
                </c:pt>
                <c:pt idx="411">
                  <c:v>0.39437463676238227</c:v>
                </c:pt>
                <c:pt idx="412">
                  <c:v>0.3804228289834879</c:v>
                </c:pt>
                <c:pt idx="413">
                  <c:v>0.36642930355442127</c:v>
                </c:pt>
                <c:pt idx="414">
                  <c:v>0.3523955950229356</c:v>
                </c:pt>
                <c:pt idx="415">
                  <c:v>0.33832324234331834</c:v>
                </c:pt>
                <c:pt idx="416">
                  <c:v>0.32421378870762174</c:v>
                </c:pt>
                <c:pt idx="417">
                  <c:v>0.3100687813764372</c:v>
                </c:pt>
                <c:pt idx="418">
                  <c:v>0.2958897715092159</c:v>
                </c:pt>
                <c:pt idx="419">
                  <c:v>0.2816783139941741</c:v>
                </c:pt>
                <c:pt idx="420">
                  <c:v>0.2674359672777766</c:v>
                </c:pt>
                <c:pt idx="421">
                  <c:v>0.25316429319383893</c:v>
                </c:pt>
                <c:pt idx="422">
                  <c:v>0.23886485679224914</c:v>
                </c:pt>
                <c:pt idx="423">
                  <c:v>0.22453922616734973</c:v>
                </c:pt>
                <c:pt idx="424">
                  <c:v>0.210188972285974</c:v>
                </c:pt>
                <c:pt idx="425">
                  <c:v>0.19581566881517387</c:v>
                </c:pt>
                <c:pt idx="426">
                  <c:v>0.18142089194964495</c:v>
                </c:pt>
                <c:pt idx="427">
                  <c:v>0.16700622023888612</c:v>
                </c:pt>
                <c:pt idx="428">
                  <c:v>0.15257323441409024</c:v>
                </c:pt>
                <c:pt idx="429">
                  <c:v>0.13812351721479554</c:v>
                </c:pt>
                <c:pt idx="430">
                  <c:v>0.12365865321532771</c:v>
                </c:pt>
                <c:pt idx="431">
                  <c:v>0.1091802286510285</c:v>
                </c:pt>
                <c:pt idx="432">
                  <c:v>0.09468983124430952</c:v>
                </c:pt>
                <c:pt idx="433">
                  <c:v>0.08018905003053603</c:v>
                </c:pt>
                <c:pt idx="434">
                  <c:v>0.06567947518377815</c:v>
                </c:pt>
                <c:pt idx="435">
                  <c:v>0.051162697842426025</c:v>
                </c:pt>
                <c:pt idx="436">
                  <c:v>0.03664030993470546</c:v>
                </c:pt>
                <c:pt idx="437">
                  <c:v>0.022113904004100626</c:v>
                </c:pt>
                <c:pt idx="438">
                  <c:v>0.007585073034720585</c:v>
                </c:pt>
                <c:pt idx="439">
                  <c:v>-0.0069445897233936515</c:v>
                </c:pt>
                <c:pt idx="440">
                  <c:v>-0.021473490928985067</c:v>
                </c:pt>
                <c:pt idx="441">
                  <c:v>-0.03600003732431312</c:v>
                </c:pt>
                <c:pt idx="442">
                  <c:v>-0.05052263590986497</c:v>
                </c:pt>
                <c:pt idx="443">
                  <c:v>-0.06503969411904977</c:v>
                </c:pt>
                <c:pt idx="444">
                  <c:v>-0.07954961999284489</c:v>
                </c:pt>
                <c:pt idx="445">
                  <c:v>-0.09405082235436507</c:v>
                </c:pt>
                <c:pt idx="446">
                  <c:v>-0.10854171098335763</c:v>
                </c:pt>
                <c:pt idx="447">
                  <c:v>-0.12302069679058575</c:v>
                </c:pt>
                <c:pt idx="448">
                  <c:v>-0.13748619199209478</c:v>
                </c:pt>
                <c:pt idx="449">
                  <c:v>-0.15193661028332328</c:v>
                </c:pt>
                <c:pt idx="450">
                  <c:v>-0.16637036701306426</c:v>
                </c:pt>
                <c:pt idx="451">
                  <c:v>-0.1807858793572374</c:v>
                </c:pt>
                <c:pt idx="452">
                  <c:v>-0.19518156649246854</c:v>
                </c:pt>
                <c:pt idx="453">
                  <c:v>-0.20955584976943747</c:v>
                </c:pt>
                <c:pt idx="454">
                  <c:v>-0.22390715288599938</c:v>
                </c:pt>
                <c:pt idx="455">
                  <c:v>-0.23823390206004186</c:v>
                </c:pt>
                <c:pt idx="456">
                  <c:v>-0.2525345262020726</c:v>
                </c:pt>
                <c:pt idx="457">
                  <c:v>-0.2668074570874998</c:v>
                </c:pt>
                <c:pt idx="458">
                  <c:v>-0.28105112952860944</c:v>
                </c:pt>
                <c:pt idx="459">
                  <c:v>-0.29526398154620914</c:v>
                </c:pt>
                <c:pt idx="460">
                  <c:v>-0.3094444545409096</c:v>
                </c:pt>
                <c:pt idx="461">
                  <c:v>-0.3235909934640476</c:v>
                </c:pt>
                <c:pt idx="462">
                  <c:v>-0.337702046988212</c:v>
                </c:pt>
                <c:pt idx="463">
                  <c:v>-0.35177606767736924</c:v>
                </c:pt>
                <c:pt idx="464">
                  <c:v>-0.3658115121565496</c:v>
                </c:pt>
                <c:pt idx="465">
                  <c:v>-0.379806841281101</c:v>
                </c:pt>
                <c:pt idx="466">
                  <c:v>-0.3937605203054706</c:v>
                </c:pt>
                <c:pt idx="467">
                  <c:v>-0.40767101905151215</c:v>
                </c:pt>
                <c:pt idx="468">
                  <c:v>-0.4215368120762799</c:v>
                </c:pt>
                <c:pt idx="469">
                  <c:v>-0.43535637883931544</c:v>
                </c:pt>
                <c:pt idx="470">
                  <c:v>-0.44912820386938956</c:v>
                </c:pt>
                <c:pt idx="471">
                  <c:v>-0.4628507769306957</c:v>
                </c:pt>
                <c:pt idx="472">
                  <c:v>-0.47652259318845724</c:v>
                </c:pt>
                <c:pt idx="473">
                  <c:v>-0.49014215337395295</c:v>
                </c:pt>
                <c:pt idx="474">
                  <c:v>-0.5037079639489324</c:v>
                </c:pt>
                <c:pt idx="475">
                  <c:v>-0.517218537269392</c:v>
                </c:pt>
                <c:pt idx="476">
                  <c:v>-0.5306723917487168</c:v>
                </c:pt>
                <c:pt idx="477">
                  <c:v>-0.544068052020151</c:v>
                </c:pt>
                <c:pt idx="478">
                  <c:v>-0.5574040490985925</c:v>
                </c:pt>
                <c:pt idx="479">
                  <c:v>-0.5706789205416778</c:v>
                </c:pt>
                <c:pt idx="480">
                  <c:v>-0.5838912106101587</c:v>
                </c:pt>
                <c:pt idx="481">
                  <c:v>-0.5970394704275392</c:v>
                </c:pt>
                <c:pt idx="482">
                  <c:v>-0.6101222581389651</c:v>
                </c:pt>
                <c:pt idx="483">
                  <c:v>-0.6231381390693332</c:v>
                </c:pt>
                <c:pt idx="484">
                  <c:v>-0.6360856858806228</c:v>
                </c:pt>
                <c:pt idx="485">
                  <c:v>-0.6489634787284223</c:v>
                </c:pt>
                <c:pt idx="486">
                  <c:v>-0.6617701054176256</c:v>
                </c:pt>
                <c:pt idx="487">
                  <c:v>-0.6745041615572986</c:v>
                </c:pt>
                <c:pt idx="488">
                  <c:v>-0.6871642507146849</c:v>
                </c:pt>
                <c:pt idx="489">
                  <c:v>-0.699748984568344</c:v>
                </c:pt>
                <c:pt idx="490">
                  <c:v>-0.7122569830603906</c:v>
                </c:pt>
                <c:pt idx="491">
                  <c:v>-0.7246868745478383</c:v>
                </c:pt>
                <c:pt idx="492">
                  <c:v>-0.7370372959530118</c:v>
                </c:pt>
                <c:pt idx="493">
                  <c:v>-0.74930689291303</c:v>
                </c:pt>
                <c:pt idx="494">
                  <c:v>-0.7614943199283186</c:v>
                </c:pt>
                <c:pt idx="495">
                  <c:v>-0.7735982405101665</c:v>
                </c:pt>
                <c:pt idx="496">
                  <c:v>-0.7856173273272813</c:v>
                </c:pt>
                <c:pt idx="497">
                  <c:v>-0.7975502623513533</c:v>
                </c:pt>
                <c:pt idx="498">
                  <c:v>-0.8093957370015838</c:v>
                </c:pt>
                <c:pt idx="499">
                  <c:v>-0.8211524522881902</c:v>
                </c:pt>
                <c:pt idx="500">
                  <c:v>-0.8328191189548573</c:v>
                </c:pt>
                <c:pt idx="501">
                  <c:v>-0.8443944576201123</c:v>
                </c:pt>
                <c:pt idx="502">
                  <c:v>-0.8558771989176287</c:v>
                </c:pt>
                <c:pt idx="503">
                  <c:v>-0.8672660836354233</c:v>
                </c:pt>
                <c:pt idx="504">
                  <c:v>-0.878559862853948</c:v>
                </c:pt>
                <c:pt idx="505">
                  <c:v>-0.8897572980830408</c:v>
                </c:pt>
                <c:pt idx="506">
                  <c:v>-0.9008571613977456</c:v>
                </c:pt>
                <c:pt idx="507">
                  <c:v>-0.9118582355729645</c:v>
                </c:pt>
                <c:pt idx="508">
                  <c:v>-0.9227593142169456</c:v>
                </c:pt>
                <c:pt idx="509">
                  <c:v>-0.9335592019035704</c:v>
                </c:pt>
                <c:pt idx="510">
                  <c:v>-0.9442567143034504</c:v>
                </c:pt>
                <c:pt idx="511">
                  <c:v>-0.9548506783138002</c:v>
                </c:pt>
                <c:pt idx="512">
                  <c:v>-0.9653399321870847</c:v>
                </c:pt>
                <c:pt idx="513">
                  <c:v>-0.9757233256584126</c:v>
                </c:pt>
                <c:pt idx="514">
                  <c:v>-0.9859997200716786</c:v>
                </c:pt>
                <c:pt idx="515">
                  <c:v>-0.9961679885044328</c:v>
                </c:pt>
                <c:pt idx="516">
                  <c:v>-1.0062270158914546</c:v>
                </c:pt>
                <c:pt idx="517">
                  <c:v>-1.0161756991470359</c:v>
                </c:pt>
                <c:pt idx="518">
                  <c:v>-1.0260129472859458</c:v>
                </c:pt>
                <c:pt idx="519">
                  <c:v>-1.0357376815430714</c:v>
                </c:pt>
                <c:pt idx="520">
                  <c:v>-1.0453488354917133</c:v>
                </c:pt>
                <c:pt idx="521">
                  <c:v>-1.0548453551605326</c:v>
                </c:pt>
                <c:pt idx="522">
                  <c:v>-1.064226199149131</c:v>
                </c:pt>
                <c:pt idx="523">
                  <c:v>-1.0734903387422547</c:v>
                </c:pt>
                <c:pt idx="524">
                  <c:v>-1.0826367580225984</c:v>
                </c:pt>
                <c:pt idx="525">
                  <c:v>-1.0916644539822176</c:v>
                </c:pt>
                <c:pt idx="526">
                  <c:v>-1.1005724366325167</c:v>
                </c:pt>
                <c:pt idx="527">
                  <c:v>-1.1093597291128154</c:v>
                </c:pt>
                <c:pt idx="528">
                  <c:v>-1.1180253677974692</c:v>
                </c:pt>
                <c:pt idx="529">
                  <c:v>-1.126568402401543</c:v>
                </c:pt>
                <c:pt idx="530">
                  <c:v>-1.1349878960850217</c:v>
                </c:pt>
                <c:pt idx="531">
                  <c:v>-1.1432829255555435</c:v>
                </c:pt>
                <c:pt idx="532">
                  <c:v>-1.1514525811696508</c:v>
                </c:pt>
                <c:pt idx="533">
                  <c:v>-1.1594959670325413</c:v>
                </c:pt>
                <c:pt idx="534">
                  <c:v>-1.1674122010963148</c:v>
                </c:pt>
                <c:pt idx="535">
                  <c:v>-1.1752004152566988</c:v>
                </c:pt>
                <c:pt idx="536">
                  <c:v>-1.182859755448245</c:v>
                </c:pt>
                <c:pt idx="537">
                  <c:v>-1.1903893817379874</c:v>
                </c:pt>
                <c:pt idx="538">
                  <c:v>-1.1977884684175537</c:v>
                </c:pt>
                <c:pt idx="539">
                  <c:v>-1.2050562040937092</c:v>
                </c:pt>
                <c:pt idx="540">
                  <c:v>-1.2121917917773366</c:v>
                </c:pt>
                <c:pt idx="541">
                  <c:v>-1.2191944489708353</c:v>
                </c:pt>
                <c:pt idx="542">
                  <c:v>-1.2260634077539319</c:v>
                </c:pt>
                <c:pt idx="543">
                  <c:v>-1.2327979148678898</c:v>
                </c:pt>
                <c:pt idx="544">
                  <c:v>-1.2393972317981117</c:v>
                </c:pt>
                <c:pt idx="545">
                  <c:v>-1.2458606348551304</c:v>
                </c:pt>
                <c:pt idx="546">
                  <c:v>-1.252187415253964</c:v>
                </c:pt>
                <c:pt idx="547">
                  <c:v>-1.2583768791918455</c:v>
                </c:pt>
                <c:pt idx="548">
                  <c:v>-1.2644283479243044</c:v>
                </c:pt>
                <c:pt idx="549">
                  <c:v>-1.2703411578396016</c:v>
                </c:pt>
                <c:pt idx="550">
                  <c:v>-1.276114660531498</c:v>
                </c:pt>
                <c:pt idx="551">
                  <c:v>-1.2817482228703618</c:v>
                </c:pt>
                <c:pt idx="552">
                  <c:v>-1.2872412270725984</c:v>
                </c:pt>
                <c:pt idx="553">
                  <c:v>-1.2925930707683961</c:v>
                </c:pt>
                <c:pt idx="554">
                  <c:v>-1.2978031670677843</c:v>
                </c:pt>
                <c:pt idx="555">
                  <c:v>-1.3028709446249906</c:v>
                </c:pt>
                <c:pt idx="556">
                  <c:v>-1.3077958477010985</c:v>
                </c:pt>
                <c:pt idx="557">
                  <c:v>-1.3125773362249857</c:v>
                </c:pt>
                <c:pt idx="558">
                  <c:v>-1.3172148858525543</c:v>
                </c:pt>
                <c:pt idx="559">
                  <c:v>-1.3217079880242257</c:v>
                </c:pt>
                <c:pt idx="560">
                  <c:v>-1.3260561500207158</c:v>
                </c:pt>
                <c:pt idx="561">
                  <c:v>-1.3302588950170613</c:v>
                </c:pt>
                <c:pt idx="562">
                  <c:v>-1.3343157621349129</c:v>
                </c:pt>
                <c:pt idx="563">
                  <c:v>-1.3382263064930744</c:v>
                </c:pt>
                <c:pt idx="564">
                  <c:v>-1.3419900992562892</c:v>
                </c:pt>
                <c:pt idx="565">
                  <c:v>-1.3456067276822667</c:v>
                </c:pt>
                <c:pt idx="566">
                  <c:v>-1.3490757951669445</c:v>
                </c:pt>
                <c:pt idx="567">
                  <c:v>-1.3523969212879794</c:v>
                </c:pt>
                <c:pt idx="568">
                  <c:v>-1.3555697418464672</c:v>
                </c:pt>
                <c:pt idx="569">
                  <c:v>-1.358593908906879</c:v>
                </c:pt>
                <c:pt idx="570">
                  <c:v>-1.3614690908352174</c:v>
                </c:pt>
                <c:pt idx="571">
                  <c:v>-1.3641949723353837</c:v>
                </c:pt>
                <c:pt idx="572">
                  <c:v>-1.3667712544837531</c:v>
                </c:pt>
                <c:pt idx="573">
                  <c:v>-1.3691976547619564</c:v>
                </c:pt>
                <c:pt idx="574">
                  <c:v>-1.3714739070878599</c:v>
                </c:pt>
                <c:pt idx="575">
                  <c:v>-1.3735997618447449</c:v>
                </c:pt>
                <c:pt idx="576">
                  <c:v>-1.3755749859086814</c:v>
                </c:pt>
                <c:pt idx="577">
                  <c:v>-1.377399362674092</c:v>
                </c:pt>
                <c:pt idx="578">
                  <c:v>-1.379072692077505</c:v>
                </c:pt>
                <c:pt idx="579">
                  <c:v>-1.380594790619495</c:v>
                </c:pt>
                <c:pt idx="580">
                  <c:v>-1.381965491384805</c:v>
                </c:pt>
                <c:pt idx="581">
                  <c:v>-1.3831846440606483</c:v>
                </c:pt>
                <c:pt idx="582">
                  <c:v>-1.3842521149531968</c:v>
                </c:pt>
                <c:pt idx="583">
                  <c:v>-1.3851677870022368</c:v>
                </c:pt>
                <c:pt idx="584">
                  <c:v>-1.3859315597940098</c:v>
                </c:pt>
                <c:pt idx="585">
                  <c:v>-1.3865433495722226</c:v>
                </c:pt>
                <c:pt idx="586">
                  <c:v>-1.3870030892472311</c:v>
                </c:pt>
                <c:pt idx="587">
                  <c:v>-1.3873107284033996</c:v>
                </c:pt>
                <c:pt idx="588">
                  <c:v>-1.3874662333046277</c:v>
                </c:pt>
                <c:pt idx="589">
                  <c:v>-1.3874695868980507</c:v>
                </c:pt>
                <c:pt idx="590">
                  <c:v>-1.3873207888159094</c:v>
                </c:pt>
                <c:pt idx="591">
                  <c:v>-1.3870198553755897</c:v>
                </c:pt>
                <c:pt idx="592">
                  <c:v>-1.3865668195778351</c:v>
                </c:pt>
                <c:pt idx="593">
                  <c:v>-1.385961731103126</c:v>
                </c:pt>
                <c:pt idx="594">
                  <c:v>-1.3852046563062328</c:v>
                </c:pt>
                <c:pt idx="595">
                  <c:v>-1.3842956782089373</c:v>
                </c:pt>
                <c:pt idx="596">
                  <c:v>-1.3832348964909318</c:v>
                </c:pt>
                <c:pt idx="597">
                  <c:v>-1.382022427478886</c:v>
                </c:pt>
                <c:pt idx="598">
                  <c:v>-1.3806584041336896</c:v>
                </c:pt>
                <c:pt idx="599">
                  <c:v>-1.3791429760358742</c:v>
                </c:pt>
                <c:pt idx="600">
                  <c:v>-1.3774763093692075</c:v>
                </c:pt>
                <c:pt idx="601">
                  <c:v>-1.3756585869024713</c:v>
                </c:pt>
              </c:numCache>
            </c:numRef>
          </c:yVal>
          <c:smooth val="1"/>
        </c:ser>
        <c:axId val="16638428"/>
        <c:axId val="15528125"/>
      </c:scatterChart>
      <c:valAx>
        <c:axId val="16638428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 </a:t>
                </a: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 Sa 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28125"/>
        <c:crosses val="autoZero"/>
        <c:crossBetween val="midCat"/>
        <c:dispUnits/>
        <c:majorUnit val="100"/>
        <c:minorUnit val="2"/>
      </c:valAx>
      <c:valAx>
        <c:axId val="15528125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82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</a:t>
                </a: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( - )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38428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339966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66"/>
          <c:w val="0.88125"/>
          <c:h val="0.85925"/>
        </c:manualLayout>
      </c:layout>
      <c:scatterChart>
        <c:scatterStyle val="smoothMarker"/>
        <c:varyColors val="0"/>
        <c:ser>
          <c:idx val="0"/>
          <c:order val="0"/>
          <c:tx>
            <c:v>veličina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 TK'!$I$22:$I$623</c:f>
              <c:numCache>
                <c:ptCount val="60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</c:numCache>
            </c:numRef>
          </c:xVal>
          <c:yVal>
            <c:numRef>
              <c:f>' TK'!$AE$22:$AE$623</c:f>
              <c:numCache>
                <c:ptCount val="602"/>
                <c:pt idx="0">
                  <c:v>-0.455857023964126</c:v>
                </c:pt>
                <c:pt idx="1">
                  <c:v>-0.4576747464308619</c:v>
                </c:pt>
                <c:pt idx="2">
                  <c:v>-0.4596433253639154</c:v>
                </c:pt>
                <c:pt idx="3">
                  <c:v>-0.46176254488642154</c:v>
                </c:pt>
                <c:pt idx="4">
                  <c:v>-0.4640321726020793</c:v>
                </c:pt>
                <c:pt idx="5">
                  <c:v>-0.4664519596206327</c:v>
                </c:pt>
                <c:pt idx="6">
                  <c:v>-0.4690216405851664</c:v>
                </c:pt>
                <c:pt idx="7">
                  <c:v>-0.4717409337012055</c:v>
                </c:pt>
                <c:pt idx="8">
                  <c:v>-0.4746095407676161</c:v>
                </c:pt>
                <c:pt idx="9">
                  <c:v>-0.477627147209307</c:v>
                </c:pt>
                <c:pt idx="10">
                  <c:v>-0.48079342211172627</c:v>
                </c:pt>
                <c:pt idx="11">
                  <c:v>-0.48410801825715066</c:v>
                </c:pt>
                <c:pt idx="12">
                  <c:v>-0.48757057216276034</c:v>
                </c:pt>
                <c:pt idx="13">
                  <c:v>-0.4911807041205003</c:v>
                </c:pt>
                <c:pt idx="14">
                  <c:v>-0.49493801823871886</c:v>
                </c:pt>
                <c:pt idx="15">
                  <c:v>-0.49884210248558203</c:v>
                </c:pt>
                <c:pt idx="16">
                  <c:v>-0.5028925287342567</c:v>
                </c:pt>
                <c:pt idx="17">
                  <c:v>-0.5070888528098609</c:v>
                </c:pt>
                <c:pt idx="18">
                  <c:v>-0.5114306145381715</c:v>
                </c:pt>
                <c:pt idx="19">
                  <c:v>-0.5159173377960875</c:v>
                </c:pt>
                <c:pt idx="20">
                  <c:v>-0.5205485305638431</c:v>
                </c:pt>
                <c:pt idx="21">
                  <c:v>-0.5253236849789624</c:v>
                </c:pt>
                <c:pt idx="22">
                  <c:v>-0.5302422773919528</c:v>
                </c:pt>
                <c:pt idx="23">
                  <c:v>-0.535303768423729</c:v>
                </c:pt>
                <c:pt idx="24">
                  <c:v>-0.5405076030247606</c:v>
                </c:pt>
                <c:pt idx="25">
                  <c:v>-0.5458532105359428</c:v>
                </c:pt>
                <c:pt idx="26">
                  <c:v>-0.5513400047511716</c:v>
                </c:pt>
                <c:pt idx="27">
                  <c:v>-0.5569673839816314</c:v>
                </c:pt>
                <c:pt idx="28">
                  <c:v>-0.5627347311217747</c:v>
                </c:pt>
                <c:pt idx="29">
                  <c:v>-0.5686414137169948</c:v>
                </c:pt>
                <c:pt idx="30">
                  <c:v>-0.5746867840329839</c:v>
                </c:pt>
                <c:pt idx="31">
                  <c:v>-0.580870179126761</c:v>
                </c:pt>
                <c:pt idx="32">
                  <c:v>-0.5871909209193735</c:v>
                </c:pt>
                <c:pt idx="33">
                  <c:v>-0.5936483162702562</c:v>
                </c:pt>
                <c:pt idx="34">
                  <c:v>-0.6002416570532401</c:v>
                </c:pt>
                <c:pt idx="35">
                  <c:v>-0.6069702202342084</c:v>
                </c:pt>
                <c:pt idx="36">
                  <c:v>-0.613833267950384</c:v>
                </c:pt>
                <c:pt idx="37">
                  <c:v>-0.6208300475912456</c:v>
                </c:pt>
                <c:pt idx="38">
                  <c:v>-0.6279597918810589</c:v>
                </c:pt>
                <c:pt idx="39">
                  <c:v>-0.6352217189630174</c:v>
                </c:pt>
                <c:pt idx="40">
                  <c:v>-0.6426150324849826</c:v>
                </c:pt>
                <c:pt idx="41">
                  <c:v>-0.6501389216868114</c:v>
                </c:pt>
                <c:pt idx="42">
                  <c:v>-0.6577925614892663</c:v>
                </c:pt>
                <c:pt idx="43">
                  <c:v>-0.6655751125844944</c:v>
                </c:pt>
                <c:pt idx="44">
                  <c:v>-0.6734857215280665</c:v>
                </c:pt>
                <c:pt idx="45">
                  <c:v>-0.6815235208325681</c:v>
                </c:pt>
                <c:pt idx="46">
                  <c:v>-0.6896876290627267</c:v>
                </c:pt>
                <c:pt idx="47">
                  <c:v>-0.6979771509320745</c:v>
                </c:pt>
                <c:pt idx="48">
                  <c:v>-0.706391177401124</c:v>
                </c:pt>
                <c:pt idx="49">
                  <c:v>-0.714928785777055</c:v>
                </c:pt>
                <c:pt idx="50">
                  <c:v>-0.7235890398148994</c:v>
                </c:pt>
                <c:pt idx="51">
                  <c:v>-0.7323709898202095</c:v>
                </c:pt>
                <c:pt idx="52">
                  <c:v>-0.7412736727532041</c:v>
                </c:pt>
                <c:pt idx="53">
                  <c:v>-0.7502961123343748</c:v>
                </c:pt>
                <c:pt idx="54">
                  <c:v>-0.7594373191515482</c:v>
                </c:pt>
                <c:pt idx="55">
                  <c:v>-0.768696290768385</c:v>
                </c:pt>
                <c:pt idx="56">
                  <c:v>-0.7780720118343079</c:v>
                </c:pt>
                <c:pt idx="57">
                  <c:v>-0.7875634541958474</c:v>
                </c:pt>
                <c:pt idx="58">
                  <c:v>-0.7971695770093896</c:v>
                </c:pt>
                <c:pt idx="59">
                  <c:v>-0.806889326855317</c:v>
                </c:pt>
                <c:pt idx="60">
                  <c:v>-0.8167216378535274</c:v>
                </c:pt>
                <c:pt idx="61">
                  <c:v>-0.8266654317803197</c:v>
                </c:pt>
                <c:pt idx="62">
                  <c:v>-0.8367196181866332</c:v>
                </c:pt>
                <c:pt idx="63">
                  <c:v>-0.8468830945176287</c:v>
                </c:pt>
                <c:pt idx="64">
                  <c:v>-0.8571547462335939</c:v>
                </c:pt>
                <c:pt idx="65">
                  <c:v>-0.8675334469321675</c:v>
                </c:pt>
                <c:pt idx="66">
                  <c:v>-0.8780180584718603</c:v>
                </c:pt>
                <c:pt idx="67">
                  <c:v>-0.8886074310968666</c:v>
                </c:pt>
                <c:pt idx="68">
                  <c:v>-0.899300403563146</c:v>
                </c:pt>
                <c:pt idx="69">
                  <c:v>-0.9100958032657696</c:v>
                </c:pt>
                <c:pt idx="70">
                  <c:v>-0.920992446367506</c:v>
                </c:pt>
                <c:pt idx="71">
                  <c:v>-0.9319891379286458</c:v>
                </c:pt>
                <c:pt idx="72">
                  <c:v>-0.9430846720380377</c:v>
                </c:pt>
                <c:pt idx="73">
                  <c:v>-0.9542778319453309</c:v>
                </c:pt>
                <c:pt idx="74">
                  <c:v>-0.9655673901944066</c:v>
                </c:pt>
                <c:pt idx="75">
                  <c:v>-0.9769521087579807</c:v>
                </c:pt>
                <c:pt idx="76">
                  <c:v>-0.9884307391733687</c:v>
                </c:pt>
                <c:pt idx="77">
                  <c:v>-1.0000020226793933</c:v>
                </c:pt>
                <c:pt idx="78">
                  <c:v>-1.0116646903544213</c:v>
                </c:pt>
                <c:pt idx="79">
                  <c:v>-1.0234174632555162</c:v>
                </c:pt>
                <c:pt idx="80">
                  <c:v>-1.035259052558687</c:v>
                </c:pt>
                <c:pt idx="81">
                  <c:v>-1.0471881597002248</c:v>
                </c:pt>
                <c:pt idx="82">
                  <c:v>-1.059203476519102</c:v>
                </c:pt>
                <c:pt idx="83">
                  <c:v>-1.07130368540043</c:v>
                </c:pt>
                <c:pt idx="84">
                  <c:v>-1.083487459419947</c:v>
                </c:pt>
                <c:pt idx="85">
                  <c:v>-1.095753462489534</c:v>
                </c:pt>
                <c:pt idx="86">
                  <c:v>-1.1081003495037283</c:v>
                </c:pt>
                <c:pt idx="87">
                  <c:v>-1.1205267664872325</c:v>
                </c:pt>
                <c:pt idx="88">
                  <c:v>-1.1330313507433913</c:v>
                </c:pt>
                <c:pt idx="89">
                  <c:v>-1.1456127310036273</c:v>
                </c:pt>
                <c:pt idx="90">
                  <c:v>-1.1582695275778152</c:v>
                </c:pt>
                <c:pt idx="91">
                  <c:v>-1.1710003525055819</c:v>
                </c:pt>
                <c:pt idx="92">
                  <c:v>-1.1838038097085108</c:v>
                </c:pt>
                <c:pt idx="93">
                  <c:v>-1.1966784951432377</c:v>
                </c:pt>
                <c:pt idx="94">
                  <c:v>-1.20962299695542</c:v>
                </c:pt>
                <c:pt idx="95">
                  <c:v>-1.2226358956345624</c:v>
                </c:pt>
                <c:pt idx="96">
                  <c:v>-1.2357157641696834</c:v>
                </c:pt>
                <c:pt idx="97">
                  <c:v>-1.2488611682058013</c:v>
                </c:pt>
                <c:pt idx="98">
                  <c:v>-1.262070666201228</c:v>
                </c:pt>
                <c:pt idx="99">
                  <c:v>-1.2753428095856505</c:v>
                </c:pt>
                <c:pt idx="100">
                  <c:v>2.711323857081016</c:v>
                </c:pt>
                <c:pt idx="101">
                  <c:v>2.697930795949025</c:v>
                </c:pt>
                <c:pt idx="102">
                  <c:v>2.6844794757184554</c:v>
                </c:pt>
                <c:pt idx="103">
                  <c:v>2.6709713714781538</c:v>
                </c:pt>
                <c:pt idx="104">
                  <c:v>2.657407964543972</c:v>
                </c:pt>
                <c:pt idx="105">
                  <c:v>2.643790742296326</c:v>
                </c:pt>
                <c:pt idx="106">
                  <c:v>2.6301211980170875</c:v>
                </c:pt>
                <c:pt idx="107">
                  <c:v>2.616400830725829</c:v>
                </c:pt>
                <c:pt idx="108">
                  <c:v>2.6026311450154376</c:v>
                </c:pt>
                <c:pt idx="109">
                  <c:v>2.5888136508871225</c:v>
                </c:pt>
                <c:pt idx="110">
                  <c:v>2.5749498635848234</c:v>
                </c:pt>
                <c:pt idx="111">
                  <c:v>2.5610413034290485</c:v>
                </c:pt>
                <c:pt idx="112">
                  <c:v>2.5470894956501544</c:v>
                </c:pt>
                <c:pt idx="113">
                  <c:v>2.533095970221087</c:v>
                </c:pt>
                <c:pt idx="114">
                  <c:v>2.5190622616896015</c:v>
                </c:pt>
                <c:pt idx="115">
                  <c:v>2.5049899090099843</c:v>
                </c:pt>
                <c:pt idx="116">
                  <c:v>2.4908804553742883</c:v>
                </c:pt>
                <c:pt idx="117">
                  <c:v>2.4767354480431027</c:v>
                </c:pt>
                <c:pt idx="118">
                  <c:v>2.4625564381758815</c:v>
                </c:pt>
                <c:pt idx="119">
                  <c:v>2.44834498066084</c:v>
                </c:pt>
                <c:pt idx="120">
                  <c:v>2.434102633944443</c:v>
                </c:pt>
                <c:pt idx="121">
                  <c:v>2.419830959860505</c:v>
                </c:pt>
                <c:pt idx="122">
                  <c:v>2.405531523458915</c:v>
                </c:pt>
                <c:pt idx="123">
                  <c:v>2.391205892834016</c:v>
                </c:pt>
                <c:pt idx="124">
                  <c:v>2.3768556389526405</c:v>
                </c:pt>
                <c:pt idx="125">
                  <c:v>2.3624823354818396</c:v>
                </c:pt>
                <c:pt idx="126">
                  <c:v>2.348087558616311</c:v>
                </c:pt>
                <c:pt idx="127">
                  <c:v>2.3336728869055525</c:v>
                </c:pt>
                <c:pt idx="128">
                  <c:v>2.319239901080756</c:v>
                </c:pt>
                <c:pt idx="129">
                  <c:v>2.3047901838814613</c:v>
                </c:pt>
                <c:pt idx="130">
                  <c:v>2.290325319881994</c:v>
                </c:pt>
                <c:pt idx="131">
                  <c:v>2.2758468953176947</c:v>
                </c:pt>
                <c:pt idx="132">
                  <c:v>2.261356497910975</c:v>
                </c:pt>
                <c:pt idx="133">
                  <c:v>2.2468557166972016</c:v>
                </c:pt>
                <c:pt idx="134">
                  <c:v>2.232346141850444</c:v>
                </c:pt>
                <c:pt idx="135">
                  <c:v>2.2178293645090923</c:v>
                </c:pt>
                <c:pt idx="136">
                  <c:v>2.2033069766013713</c:v>
                </c:pt>
                <c:pt idx="137">
                  <c:v>2.1887805706707666</c:v>
                </c:pt>
                <c:pt idx="138">
                  <c:v>2.174251739701387</c:v>
                </c:pt>
                <c:pt idx="139">
                  <c:v>2.159722076943273</c:v>
                </c:pt>
                <c:pt idx="140">
                  <c:v>2.1451931757376808</c:v>
                </c:pt>
                <c:pt idx="141">
                  <c:v>2.130666629342353</c:v>
                </c:pt>
                <c:pt idx="142">
                  <c:v>2.1161440307568014</c:v>
                </c:pt>
                <c:pt idx="143">
                  <c:v>2.1016269725476158</c:v>
                </c:pt>
                <c:pt idx="144">
                  <c:v>2.087117046673821</c:v>
                </c:pt>
                <c:pt idx="145">
                  <c:v>2.072615844312301</c:v>
                </c:pt>
                <c:pt idx="146">
                  <c:v>2.0581249556833088</c:v>
                </c:pt>
                <c:pt idx="147">
                  <c:v>2.0436459698760796</c:v>
                </c:pt>
                <c:pt idx="148">
                  <c:v>2.029180474674571</c:v>
                </c:pt>
                <c:pt idx="149">
                  <c:v>2.0147300563833426</c:v>
                </c:pt>
                <c:pt idx="150">
                  <c:v>2.0002962996536024</c:v>
                </c:pt>
                <c:pt idx="151">
                  <c:v>1.9858807873094284</c:v>
                </c:pt>
                <c:pt idx="152">
                  <c:v>1.9714851001741975</c:v>
                </c:pt>
                <c:pt idx="153">
                  <c:v>1.9571108168972289</c:v>
                </c:pt>
                <c:pt idx="154">
                  <c:v>1.9427595137806672</c:v>
                </c:pt>
                <c:pt idx="155">
                  <c:v>1.928432764606624</c:v>
                </c:pt>
                <c:pt idx="156">
                  <c:v>1.9141321404645935</c:v>
                </c:pt>
                <c:pt idx="157">
                  <c:v>1.8998592095791667</c:v>
                </c:pt>
                <c:pt idx="158">
                  <c:v>1.8856155371380559</c:v>
                </c:pt>
                <c:pt idx="159">
                  <c:v>1.8714026851204566</c:v>
                </c:pt>
                <c:pt idx="160">
                  <c:v>1.8572222121257564</c:v>
                </c:pt>
                <c:pt idx="161">
                  <c:v>1.8430756732026188</c:v>
                </c:pt>
                <c:pt idx="162">
                  <c:v>1.8289646196784535</c:v>
                </c:pt>
                <c:pt idx="163">
                  <c:v>1.8148905989892965</c:v>
                </c:pt>
                <c:pt idx="164">
                  <c:v>1.8008551545101168</c:v>
                </c:pt>
                <c:pt idx="165">
                  <c:v>1.7868598253855656</c:v>
                </c:pt>
                <c:pt idx="166">
                  <c:v>1.772906146361195</c:v>
                </c:pt>
                <c:pt idx="167">
                  <c:v>1.7589956476151538</c:v>
                </c:pt>
                <c:pt idx="168">
                  <c:v>1.7451298545903864</c:v>
                </c:pt>
                <c:pt idx="169">
                  <c:v>1.7313102878273512</c:v>
                </c:pt>
                <c:pt idx="170">
                  <c:v>1.7175384627972763</c:v>
                </c:pt>
                <c:pt idx="171">
                  <c:v>1.7038158897359703</c:v>
                </c:pt>
                <c:pt idx="172">
                  <c:v>1.690144073478209</c:v>
                </c:pt>
                <c:pt idx="173">
                  <c:v>1.6765245132927125</c:v>
                </c:pt>
                <c:pt idx="174">
                  <c:v>1.6629587027177335</c:v>
                </c:pt>
                <c:pt idx="175">
                  <c:v>1.6494481293972743</c:v>
                </c:pt>
                <c:pt idx="176">
                  <c:v>1.6359942749179495</c:v>
                </c:pt>
                <c:pt idx="177">
                  <c:v>1.6225986146465146</c:v>
                </c:pt>
                <c:pt idx="178">
                  <c:v>1.6092626175680735</c:v>
                </c:pt>
                <c:pt idx="179">
                  <c:v>1.5959877461249885</c:v>
                </c:pt>
                <c:pt idx="180">
                  <c:v>1.582775456056508</c:v>
                </c:pt>
                <c:pt idx="181">
                  <c:v>1.5696271962391266</c:v>
                </c:pt>
                <c:pt idx="182">
                  <c:v>1.556544408527701</c:v>
                </c:pt>
                <c:pt idx="183">
                  <c:v>1.5435285275973332</c:v>
                </c:pt>
                <c:pt idx="184">
                  <c:v>1.5305809807860429</c:v>
                </c:pt>
                <c:pt idx="185">
                  <c:v>1.5177031879382437</c:v>
                </c:pt>
                <c:pt idx="186">
                  <c:v>1.5048965612490406</c:v>
                </c:pt>
                <c:pt idx="187">
                  <c:v>1.4921625051093677</c:v>
                </c:pt>
                <c:pt idx="188">
                  <c:v>1.4795024159519807</c:v>
                </c:pt>
                <c:pt idx="189">
                  <c:v>1.4669176820983219</c:v>
                </c:pt>
                <c:pt idx="190">
                  <c:v>1.4544096836062754</c:v>
                </c:pt>
                <c:pt idx="191">
                  <c:v>1.4419797921188282</c:v>
                </c:pt>
                <c:pt idx="192">
                  <c:v>1.429629370713654</c:v>
                </c:pt>
                <c:pt idx="193">
                  <c:v>1.417359773753636</c:v>
                </c:pt>
                <c:pt idx="194">
                  <c:v>1.4051723467383477</c:v>
                </c:pt>
                <c:pt idx="195">
                  <c:v>1.3930684261564998</c:v>
                </c:pt>
                <c:pt idx="196">
                  <c:v>1.3810493393393846</c:v>
                </c:pt>
                <c:pt idx="197">
                  <c:v>1.3691164043153126</c:v>
                </c:pt>
                <c:pt idx="198">
                  <c:v>1.3572709296650824</c:v>
                </c:pt>
                <c:pt idx="199">
                  <c:v>1.345514214378475</c:v>
                </c:pt>
                <c:pt idx="200">
                  <c:v>-1.6661524522881912</c:v>
                </c:pt>
                <c:pt idx="201">
                  <c:v>-1.6777277909534458</c:v>
                </c:pt>
                <c:pt idx="202">
                  <c:v>-1.689210532250962</c:v>
                </c:pt>
                <c:pt idx="203">
                  <c:v>-1.7005994169687575</c:v>
                </c:pt>
                <c:pt idx="204">
                  <c:v>-1.7118931961872819</c:v>
                </c:pt>
                <c:pt idx="205">
                  <c:v>-1.7230906314163743</c:v>
                </c:pt>
                <c:pt idx="206">
                  <c:v>-1.7341904947310791</c:v>
                </c:pt>
                <c:pt idx="207">
                  <c:v>-1.7451915689062987</c:v>
                </c:pt>
                <c:pt idx="208">
                  <c:v>-1.7560926475502794</c:v>
                </c:pt>
                <c:pt idx="209">
                  <c:v>-1.766892535236904</c:v>
                </c:pt>
                <c:pt idx="210">
                  <c:v>-1.7775900476367839</c:v>
                </c:pt>
                <c:pt idx="211">
                  <c:v>-1.7881840116471341</c:v>
                </c:pt>
                <c:pt idx="212">
                  <c:v>-1.7986732655204185</c:v>
                </c:pt>
                <c:pt idx="213">
                  <c:v>-1.809056658991746</c:v>
                </c:pt>
                <c:pt idx="214">
                  <c:v>-1.8193330534050125</c:v>
                </c:pt>
                <c:pt idx="215">
                  <c:v>-1.8295013218377667</c:v>
                </c:pt>
                <c:pt idx="216">
                  <c:v>-1.8395603492247883</c:v>
                </c:pt>
                <c:pt idx="217">
                  <c:v>-1.8495090324803694</c:v>
                </c:pt>
                <c:pt idx="218">
                  <c:v>-1.8593462806192798</c:v>
                </c:pt>
                <c:pt idx="219">
                  <c:v>-1.8690710148764054</c:v>
                </c:pt>
                <c:pt idx="220">
                  <c:v>-1.8786821688250468</c:v>
                </c:pt>
                <c:pt idx="221">
                  <c:v>-1.8881786884938663</c:v>
                </c:pt>
                <c:pt idx="222">
                  <c:v>-1.897559532482465</c:v>
                </c:pt>
                <c:pt idx="223">
                  <c:v>-1.9068236720755882</c:v>
                </c:pt>
                <c:pt idx="224">
                  <c:v>-1.9159700913559319</c:v>
                </c:pt>
                <c:pt idx="225">
                  <c:v>-1.9249977873155508</c:v>
                </c:pt>
                <c:pt idx="226">
                  <c:v>-1.9339057699658504</c:v>
                </c:pt>
                <c:pt idx="227">
                  <c:v>-1.9426930624461494</c:v>
                </c:pt>
                <c:pt idx="228">
                  <c:v>-1.9513587011308027</c:v>
                </c:pt>
                <c:pt idx="229">
                  <c:v>-1.9599017357348765</c:v>
                </c:pt>
                <c:pt idx="230">
                  <c:v>-1.9683212294183554</c:v>
                </c:pt>
                <c:pt idx="231">
                  <c:v>-1.976616258888877</c:v>
                </c:pt>
                <c:pt idx="232">
                  <c:v>-1.9847859145029845</c:v>
                </c:pt>
                <c:pt idx="233">
                  <c:v>-1.9928293003658748</c:v>
                </c:pt>
                <c:pt idx="234">
                  <c:v>-2.0007455344296488</c:v>
                </c:pt>
                <c:pt idx="235">
                  <c:v>-2.0085337485900325</c:v>
                </c:pt>
                <c:pt idx="236">
                  <c:v>-2.0161930887815784</c:v>
                </c:pt>
                <c:pt idx="237">
                  <c:v>-2.023722715071321</c:v>
                </c:pt>
                <c:pt idx="238">
                  <c:v>-2.0311218017508876</c:v>
                </c:pt>
                <c:pt idx="239">
                  <c:v>-2.038389537427043</c:v>
                </c:pt>
                <c:pt idx="240">
                  <c:v>-2.04552512511067</c:v>
                </c:pt>
                <c:pt idx="241">
                  <c:v>-2.052527782304169</c:v>
                </c:pt>
                <c:pt idx="242">
                  <c:v>-2.0593967410872653</c:v>
                </c:pt>
                <c:pt idx="243">
                  <c:v>-2.066131248201223</c:v>
                </c:pt>
                <c:pt idx="244">
                  <c:v>-2.0727305651314456</c:v>
                </c:pt>
                <c:pt idx="245">
                  <c:v>-2.079193968188464</c:v>
                </c:pt>
                <c:pt idx="246">
                  <c:v>-2.0855207485872977</c:v>
                </c:pt>
                <c:pt idx="247">
                  <c:v>-2.0917102125251787</c:v>
                </c:pt>
                <c:pt idx="248">
                  <c:v>-2.097761681257638</c:v>
                </c:pt>
                <c:pt idx="249">
                  <c:v>-2.1036744911729355</c:v>
                </c:pt>
                <c:pt idx="250">
                  <c:v>-2.1094479938648316</c:v>
                </c:pt>
                <c:pt idx="251">
                  <c:v>-2.1150815562036955</c:v>
                </c:pt>
                <c:pt idx="252">
                  <c:v>-2.120574560405932</c:v>
                </c:pt>
                <c:pt idx="253">
                  <c:v>-2.1259264041017296</c:v>
                </c:pt>
                <c:pt idx="254">
                  <c:v>-2.1311365004011176</c:v>
                </c:pt>
                <c:pt idx="255">
                  <c:v>-2.1362042779583246</c:v>
                </c:pt>
                <c:pt idx="256">
                  <c:v>-2.1411291810344317</c:v>
                </c:pt>
                <c:pt idx="257">
                  <c:v>-2.145910669558319</c:v>
                </c:pt>
                <c:pt idx="258">
                  <c:v>-2.150548219185888</c:v>
                </c:pt>
                <c:pt idx="259">
                  <c:v>-2.1550413213575594</c:v>
                </c:pt>
                <c:pt idx="260">
                  <c:v>-2.1593894833540492</c:v>
                </c:pt>
                <c:pt idx="261">
                  <c:v>-2.1635922283503946</c:v>
                </c:pt>
                <c:pt idx="262">
                  <c:v>-2.167649095468246</c:v>
                </c:pt>
                <c:pt idx="263">
                  <c:v>-2.171559639826408</c:v>
                </c:pt>
                <c:pt idx="264">
                  <c:v>-2.175323432589623</c:v>
                </c:pt>
                <c:pt idx="265">
                  <c:v>-2.1789400610156004</c:v>
                </c:pt>
                <c:pt idx="266">
                  <c:v>-2.182409128500278</c:v>
                </c:pt>
                <c:pt idx="267">
                  <c:v>-2.185730254621313</c:v>
                </c:pt>
                <c:pt idx="268">
                  <c:v>-2.188903075179801</c:v>
                </c:pt>
                <c:pt idx="269">
                  <c:v>-2.1919272422402125</c:v>
                </c:pt>
                <c:pt idx="270">
                  <c:v>-2.194802424168551</c:v>
                </c:pt>
                <c:pt idx="271">
                  <c:v>-2.197528305668717</c:v>
                </c:pt>
                <c:pt idx="272">
                  <c:v>-2.2001045878170866</c:v>
                </c:pt>
                <c:pt idx="273">
                  <c:v>-2.20253098809529</c:v>
                </c:pt>
                <c:pt idx="274">
                  <c:v>-2.204807240421193</c:v>
                </c:pt>
                <c:pt idx="275">
                  <c:v>-2.2069330951780786</c:v>
                </c:pt>
                <c:pt idx="276">
                  <c:v>-2.2089083192420147</c:v>
                </c:pt>
                <c:pt idx="277">
                  <c:v>-2.210732696007425</c:v>
                </c:pt>
                <c:pt idx="278">
                  <c:v>-2.2124060254108384</c:v>
                </c:pt>
                <c:pt idx="279">
                  <c:v>-2.2139281239528286</c:v>
                </c:pt>
                <c:pt idx="280">
                  <c:v>-2.215298824718138</c:v>
                </c:pt>
                <c:pt idx="281">
                  <c:v>-2.216517977393982</c:v>
                </c:pt>
                <c:pt idx="282">
                  <c:v>-2.2175854482865303</c:v>
                </c:pt>
                <c:pt idx="283">
                  <c:v>-2.2185011203355702</c:v>
                </c:pt>
                <c:pt idx="284">
                  <c:v>-2.219264893127343</c:v>
                </c:pt>
                <c:pt idx="285">
                  <c:v>-2.219876682905556</c:v>
                </c:pt>
                <c:pt idx="286">
                  <c:v>-2.2203364225805644</c:v>
                </c:pt>
                <c:pt idx="287">
                  <c:v>-2.2206440617367327</c:v>
                </c:pt>
                <c:pt idx="288">
                  <c:v>-2.220799566637961</c:v>
                </c:pt>
                <c:pt idx="289">
                  <c:v>-2.220802920231384</c:v>
                </c:pt>
                <c:pt idx="290">
                  <c:v>-2.2206541221492424</c:v>
                </c:pt>
                <c:pt idx="291">
                  <c:v>-2.220353188708923</c:v>
                </c:pt>
                <c:pt idx="292">
                  <c:v>-2.2199001529111686</c:v>
                </c:pt>
                <c:pt idx="293">
                  <c:v>-2.2192950644364595</c:v>
                </c:pt>
                <c:pt idx="294">
                  <c:v>-2.218537989639566</c:v>
                </c:pt>
                <c:pt idx="295">
                  <c:v>-2.2176290115422708</c:v>
                </c:pt>
                <c:pt idx="296">
                  <c:v>-2.216568229824265</c:v>
                </c:pt>
                <c:pt idx="297">
                  <c:v>-2.215355760812219</c:v>
                </c:pt>
                <c:pt idx="298">
                  <c:v>-2.213991737467023</c:v>
                </c:pt>
                <c:pt idx="299">
                  <c:v>-2.2124763093692077</c:v>
                </c:pt>
                <c:pt idx="300">
                  <c:v>0.7891903572974592</c:v>
                </c:pt>
                <c:pt idx="301">
                  <c:v>0.7910080797641952</c:v>
                </c:pt>
                <c:pt idx="302">
                  <c:v>0.7929766586972484</c:v>
                </c:pt>
                <c:pt idx="303">
                  <c:v>0.7950958782197548</c:v>
                </c:pt>
                <c:pt idx="304">
                  <c:v>0.7973655059354126</c:v>
                </c:pt>
                <c:pt idx="305">
                  <c:v>0.7997852929539657</c:v>
                </c:pt>
                <c:pt idx="306">
                  <c:v>0.8023549739184996</c:v>
                </c:pt>
                <c:pt idx="307">
                  <c:v>0.8050742670345388</c:v>
                </c:pt>
                <c:pt idx="308">
                  <c:v>0.8079428741009491</c:v>
                </c:pt>
                <c:pt idx="309">
                  <c:v>0.8109604805426402</c:v>
                </c:pt>
                <c:pt idx="310">
                  <c:v>0.8141267554450595</c:v>
                </c:pt>
                <c:pt idx="311">
                  <c:v>0.8174413515904837</c:v>
                </c:pt>
                <c:pt idx="312">
                  <c:v>0.8209039054960934</c:v>
                </c:pt>
                <c:pt idx="313">
                  <c:v>0.8245140374538333</c:v>
                </c:pt>
                <c:pt idx="314">
                  <c:v>0.8282713515720521</c:v>
                </c:pt>
                <c:pt idx="315">
                  <c:v>0.8321754358189151</c:v>
                </c:pt>
                <c:pt idx="316">
                  <c:v>0.83622586206759</c:v>
                </c:pt>
                <c:pt idx="317">
                  <c:v>0.840422186143194</c:v>
                </c:pt>
                <c:pt idx="318">
                  <c:v>0.8447639478715048</c:v>
                </c:pt>
                <c:pt idx="319">
                  <c:v>0.8492506711294205</c:v>
                </c:pt>
                <c:pt idx="320">
                  <c:v>0.8538818638971764</c:v>
                </c:pt>
                <c:pt idx="321">
                  <c:v>0.8586570183122955</c:v>
                </c:pt>
                <c:pt idx="322">
                  <c:v>0.8635756107252861</c:v>
                </c:pt>
                <c:pt idx="323">
                  <c:v>0.8686371017570618</c:v>
                </c:pt>
                <c:pt idx="324">
                  <c:v>0.8738409363580939</c:v>
                </c:pt>
                <c:pt idx="325">
                  <c:v>0.8791865438692756</c:v>
                </c:pt>
                <c:pt idx="326">
                  <c:v>0.8846733380845049</c:v>
                </c:pt>
                <c:pt idx="327">
                  <c:v>0.8903007173149644</c:v>
                </c:pt>
                <c:pt idx="328">
                  <c:v>0.8960680644551073</c:v>
                </c:pt>
                <c:pt idx="329">
                  <c:v>0.9019747470503281</c:v>
                </c:pt>
                <c:pt idx="330">
                  <c:v>0.9080201173663167</c:v>
                </c:pt>
                <c:pt idx="331">
                  <c:v>0.914203512460094</c:v>
                </c:pt>
                <c:pt idx="332">
                  <c:v>0.9205242542527066</c:v>
                </c:pt>
                <c:pt idx="333">
                  <c:v>0.9269816496035894</c:v>
                </c:pt>
                <c:pt idx="334">
                  <c:v>0.9335749903865731</c:v>
                </c:pt>
                <c:pt idx="335">
                  <c:v>0.9403035535675413</c:v>
                </c:pt>
                <c:pt idx="336">
                  <c:v>0.947166601283717</c:v>
                </c:pt>
                <c:pt idx="337">
                  <c:v>0.9541633809245786</c:v>
                </c:pt>
                <c:pt idx="338">
                  <c:v>0.9612931252143915</c:v>
                </c:pt>
                <c:pt idx="339">
                  <c:v>0.9685550522963506</c:v>
                </c:pt>
                <c:pt idx="340">
                  <c:v>0.9759483658183155</c:v>
                </c:pt>
                <c:pt idx="341">
                  <c:v>0.9834722550201445</c:v>
                </c:pt>
                <c:pt idx="342">
                  <c:v>0.9911258948225992</c:v>
                </c:pt>
                <c:pt idx="343">
                  <c:v>0.9989084459178275</c:v>
                </c:pt>
                <c:pt idx="344">
                  <c:v>1.0068190548613998</c:v>
                </c:pt>
                <c:pt idx="345">
                  <c:v>1.0148568541659007</c:v>
                </c:pt>
                <c:pt idx="346">
                  <c:v>1.0230209623960598</c:v>
                </c:pt>
                <c:pt idx="347">
                  <c:v>1.0313104842654073</c:v>
                </c:pt>
                <c:pt idx="348">
                  <c:v>1.039724510734457</c:v>
                </c:pt>
                <c:pt idx="349">
                  <c:v>1.048262119110388</c:v>
                </c:pt>
                <c:pt idx="350">
                  <c:v>1.0569223731482325</c:v>
                </c:pt>
                <c:pt idx="351">
                  <c:v>1.0657043231535426</c:v>
                </c:pt>
                <c:pt idx="352">
                  <c:v>1.0746070060865371</c:v>
                </c:pt>
                <c:pt idx="353">
                  <c:v>1.0836294456677076</c:v>
                </c:pt>
                <c:pt idx="354">
                  <c:v>1.0927706524848813</c:v>
                </c:pt>
                <c:pt idx="355">
                  <c:v>1.1020296241017178</c:v>
                </c:pt>
                <c:pt idx="356">
                  <c:v>1.1114053451676404</c:v>
                </c:pt>
                <c:pt idx="357">
                  <c:v>1.1208967875291802</c:v>
                </c:pt>
                <c:pt idx="358">
                  <c:v>1.1305029103427224</c:v>
                </c:pt>
                <c:pt idx="359">
                  <c:v>1.14022266018865</c:v>
                </c:pt>
                <c:pt idx="360">
                  <c:v>1.1500549711868602</c:v>
                </c:pt>
                <c:pt idx="361">
                  <c:v>1.1599987651136525</c:v>
                </c:pt>
                <c:pt idx="362">
                  <c:v>1.170052951519966</c:v>
                </c:pt>
                <c:pt idx="363">
                  <c:v>1.1802164278509617</c:v>
                </c:pt>
                <c:pt idx="364">
                  <c:v>1.1904880795669266</c:v>
                </c:pt>
                <c:pt idx="365">
                  <c:v>1.2008667802655006</c:v>
                </c:pt>
                <c:pt idx="366">
                  <c:v>1.2113513918051932</c:v>
                </c:pt>
                <c:pt idx="367">
                  <c:v>1.2219407644301996</c:v>
                </c:pt>
                <c:pt idx="368">
                  <c:v>1.232633736896479</c:v>
                </c:pt>
                <c:pt idx="369">
                  <c:v>1.2434291365991026</c:v>
                </c:pt>
                <c:pt idx="370">
                  <c:v>1.2543257797008391</c:v>
                </c:pt>
                <c:pt idx="371">
                  <c:v>1.2653224712619786</c:v>
                </c:pt>
                <c:pt idx="372">
                  <c:v>1.2764180053713705</c:v>
                </c:pt>
                <c:pt idx="373">
                  <c:v>1.2876111652786637</c:v>
                </c:pt>
                <c:pt idx="374">
                  <c:v>1.2989007235277392</c:v>
                </c:pt>
                <c:pt idx="375">
                  <c:v>1.3102854420913135</c:v>
                </c:pt>
                <c:pt idx="376">
                  <c:v>1.321764072506702</c:v>
                </c:pt>
                <c:pt idx="377">
                  <c:v>1.333335356012726</c:v>
                </c:pt>
                <c:pt idx="378">
                  <c:v>1.3449980236877543</c:v>
                </c:pt>
                <c:pt idx="379">
                  <c:v>1.3567507965888488</c:v>
                </c:pt>
                <c:pt idx="380">
                  <c:v>1.3685923858920201</c:v>
                </c:pt>
                <c:pt idx="381">
                  <c:v>1.3805214930335574</c:v>
                </c:pt>
                <c:pt idx="382">
                  <c:v>1.3925368098524356</c:v>
                </c:pt>
                <c:pt idx="383">
                  <c:v>1.4046370187337633</c:v>
                </c:pt>
                <c:pt idx="384">
                  <c:v>1.4168207927532799</c:v>
                </c:pt>
                <c:pt idx="385">
                  <c:v>1.4290867958228666</c:v>
                </c:pt>
                <c:pt idx="386">
                  <c:v>1.4414336828370615</c:v>
                </c:pt>
                <c:pt idx="387">
                  <c:v>1.4538600998205649</c:v>
                </c:pt>
                <c:pt idx="388">
                  <c:v>1.466364684076724</c:v>
                </c:pt>
                <c:pt idx="389">
                  <c:v>1.47894606433696</c:v>
                </c:pt>
                <c:pt idx="390">
                  <c:v>1.4916028609111485</c:v>
                </c:pt>
                <c:pt idx="391">
                  <c:v>1.5043336858389145</c:v>
                </c:pt>
                <c:pt idx="392">
                  <c:v>1.5171371430418437</c:v>
                </c:pt>
                <c:pt idx="393">
                  <c:v>1.5300118284765705</c:v>
                </c:pt>
                <c:pt idx="394">
                  <c:v>1.542956330288753</c:v>
                </c:pt>
                <c:pt idx="395">
                  <c:v>1.555969228967895</c:v>
                </c:pt>
                <c:pt idx="396">
                  <c:v>1.5690490975030165</c:v>
                </c:pt>
                <c:pt idx="397">
                  <c:v>1.5821945015391343</c:v>
                </c:pt>
                <c:pt idx="398">
                  <c:v>1.595403999534561</c:v>
                </c:pt>
                <c:pt idx="399">
                  <c:v>1.608676142918983</c:v>
                </c:pt>
                <c:pt idx="400">
                  <c:v>-0.37799052374768327</c:v>
                </c:pt>
                <c:pt idx="401">
                  <c:v>-0.3645974626156919</c:v>
                </c:pt>
                <c:pt idx="402">
                  <c:v>-0.3511461423851234</c:v>
                </c:pt>
                <c:pt idx="403">
                  <c:v>-0.3376380381448213</c:v>
                </c:pt>
                <c:pt idx="404">
                  <c:v>-0.3240746312106392</c:v>
                </c:pt>
                <c:pt idx="405">
                  <c:v>-0.3104574089629928</c:v>
                </c:pt>
                <c:pt idx="406">
                  <c:v>-0.2967878646837554</c:v>
                </c:pt>
                <c:pt idx="407">
                  <c:v>-0.28306749739249615</c:v>
                </c:pt>
                <c:pt idx="408">
                  <c:v>-0.26929781168210465</c:v>
                </c:pt>
                <c:pt idx="409">
                  <c:v>-0.2554803175537891</c:v>
                </c:pt>
                <c:pt idx="410">
                  <c:v>-0.24161653025149063</c:v>
                </c:pt>
                <c:pt idx="411">
                  <c:v>-0.2277079700957156</c:v>
                </c:pt>
                <c:pt idx="412">
                  <c:v>-0.21375616231682124</c:v>
                </c:pt>
                <c:pt idx="413">
                  <c:v>-0.1997626368877546</c:v>
                </c:pt>
                <c:pt idx="414">
                  <c:v>-0.18572892835626895</c:v>
                </c:pt>
                <c:pt idx="415">
                  <c:v>-0.17165657567665168</c:v>
                </c:pt>
                <c:pt idx="416">
                  <c:v>-0.15754712204095508</c:v>
                </c:pt>
                <c:pt idx="417">
                  <c:v>-0.14340211470977052</c:v>
                </c:pt>
                <c:pt idx="418">
                  <c:v>-0.12922310484254926</c:v>
                </c:pt>
                <c:pt idx="419">
                  <c:v>-0.11501164732750743</c:v>
                </c:pt>
                <c:pt idx="420">
                  <c:v>-0.10076930061110992</c:v>
                </c:pt>
                <c:pt idx="421">
                  <c:v>-0.08649762652717227</c:v>
                </c:pt>
                <c:pt idx="422">
                  <c:v>-0.07219819012558248</c:v>
                </c:pt>
                <c:pt idx="423">
                  <c:v>-0.05787255950068307</c:v>
                </c:pt>
                <c:pt idx="424">
                  <c:v>-0.04352230561930734</c:v>
                </c:pt>
                <c:pt idx="425">
                  <c:v>-0.029149002148507214</c:v>
                </c:pt>
                <c:pt idx="426">
                  <c:v>-0.01475422528297829</c:v>
                </c:pt>
                <c:pt idx="427">
                  <c:v>-0.0003395535722194587</c:v>
                </c:pt>
                <c:pt idx="428">
                  <c:v>0.014093432252576421</c:v>
                </c:pt>
                <c:pt idx="429">
                  <c:v>0.028543149451871114</c:v>
                </c:pt>
                <c:pt idx="430">
                  <c:v>0.04300801345133895</c:v>
                </c:pt>
                <c:pt idx="431">
                  <c:v>0.05748643801563816</c:v>
                </c:pt>
                <c:pt idx="432">
                  <c:v>0.07197683542235714</c:v>
                </c:pt>
                <c:pt idx="433">
                  <c:v>0.08647761663613063</c:v>
                </c:pt>
                <c:pt idx="434">
                  <c:v>0.10098719148288851</c:v>
                </c:pt>
                <c:pt idx="435">
                  <c:v>0.11550396882424063</c:v>
                </c:pt>
                <c:pt idx="436">
                  <c:v>0.1300263567319612</c:v>
                </c:pt>
                <c:pt idx="437">
                  <c:v>0.14455276266256603</c:v>
                </c:pt>
                <c:pt idx="438">
                  <c:v>0.15908159363194607</c:v>
                </c:pt>
                <c:pt idx="439">
                  <c:v>0.1736112563900603</c:v>
                </c:pt>
                <c:pt idx="440">
                  <c:v>0.18814015759565172</c:v>
                </c:pt>
                <c:pt idx="441">
                  <c:v>0.20266670399097977</c:v>
                </c:pt>
                <c:pt idx="442">
                  <c:v>0.21718930257653163</c:v>
                </c:pt>
                <c:pt idx="443">
                  <c:v>0.23170636078571644</c:v>
                </c:pt>
                <c:pt idx="444">
                  <c:v>0.24621628665951156</c:v>
                </c:pt>
                <c:pt idx="445">
                  <c:v>0.26071748902103176</c:v>
                </c:pt>
                <c:pt idx="446">
                  <c:v>0.27520837765002426</c:v>
                </c:pt>
                <c:pt idx="447">
                  <c:v>0.28968736345725243</c:v>
                </c:pt>
                <c:pt idx="448">
                  <c:v>0.3041528586587614</c:v>
                </c:pt>
                <c:pt idx="449">
                  <c:v>0.3186032769499899</c:v>
                </c:pt>
                <c:pt idx="450">
                  <c:v>0.3330370336797309</c:v>
                </c:pt>
                <c:pt idx="451">
                  <c:v>0.3474525460239041</c:v>
                </c:pt>
                <c:pt idx="452">
                  <c:v>0.36184823315913517</c:v>
                </c:pt>
                <c:pt idx="453">
                  <c:v>0.37622251643610416</c:v>
                </c:pt>
                <c:pt idx="454">
                  <c:v>0.390573819552666</c:v>
                </c:pt>
                <c:pt idx="455">
                  <c:v>0.40490056872670854</c:v>
                </c:pt>
                <c:pt idx="456">
                  <c:v>0.41920119286873925</c:v>
                </c:pt>
                <c:pt idx="457">
                  <c:v>0.4334741237541665</c:v>
                </c:pt>
                <c:pt idx="458">
                  <c:v>0.4477177961952761</c:v>
                </c:pt>
                <c:pt idx="459">
                  <c:v>0.46193064821287577</c:v>
                </c:pt>
                <c:pt idx="460">
                  <c:v>0.47611112120757626</c:v>
                </c:pt>
                <c:pt idx="461">
                  <c:v>0.49025766013071426</c:v>
                </c:pt>
                <c:pt idx="462">
                  <c:v>0.5043687136548787</c:v>
                </c:pt>
                <c:pt idx="463">
                  <c:v>0.5184427343440359</c:v>
                </c:pt>
                <c:pt idx="464">
                  <c:v>0.5324781788232162</c:v>
                </c:pt>
                <c:pt idx="465">
                  <c:v>0.5464735079477676</c:v>
                </c:pt>
                <c:pt idx="466">
                  <c:v>0.5604271869721372</c:v>
                </c:pt>
                <c:pt idx="467">
                  <c:v>0.5743376857181788</c:v>
                </c:pt>
                <c:pt idx="468">
                  <c:v>0.5882034787429465</c:v>
                </c:pt>
                <c:pt idx="469">
                  <c:v>0.6020230455059821</c:v>
                </c:pt>
                <c:pt idx="470">
                  <c:v>0.6157948705360562</c:v>
                </c:pt>
                <c:pt idx="471">
                  <c:v>0.6295174435973624</c:v>
                </c:pt>
                <c:pt idx="472">
                  <c:v>0.6431892598551239</c:v>
                </c:pt>
                <c:pt idx="473">
                  <c:v>0.6568088200406196</c:v>
                </c:pt>
                <c:pt idx="474">
                  <c:v>0.670374630615599</c:v>
                </c:pt>
                <c:pt idx="475">
                  <c:v>0.6838852039360587</c:v>
                </c:pt>
                <c:pt idx="476">
                  <c:v>0.6973390584153835</c:v>
                </c:pt>
                <c:pt idx="477">
                  <c:v>0.7107347186868176</c:v>
                </c:pt>
                <c:pt idx="478">
                  <c:v>0.7240707157652592</c:v>
                </c:pt>
                <c:pt idx="479">
                  <c:v>0.7373455872083444</c:v>
                </c:pt>
                <c:pt idx="480">
                  <c:v>0.7505578772768253</c:v>
                </c:pt>
                <c:pt idx="481">
                  <c:v>0.7637061370942059</c:v>
                </c:pt>
                <c:pt idx="482">
                  <c:v>0.7767889248056318</c:v>
                </c:pt>
                <c:pt idx="483">
                  <c:v>0.7898048057359999</c:v>
                </c:pt>
                <c:pt idx="484">
                  <c:v>0.8027523525472894</c:v>
                </c:pt>
                <c:pt idx="485">
                  <c:v>0.8156301453950889</c:v>
                </c:pt>
                <c:pt idx="486">
                  <c:v>0.8284367720842922</c:v>
                </c:pt>
                <c:pt idx="487">
                  <c:v>0.8411708282239653</c:v>
                </c:pt>
                <c:pt idx="488">
                  <c:v>0.8538309173813515</c:v>
                </c:pt>
                <c:pt idx="489">
                  <c:v>0.8664156512350106</c:v>
                </c:pt>
                <c:pt idx="490">
                  <c:v>0.8789236497270573</c:v>
                </c:pt>
                <c:pt idx="491">
                  <c:v>0.8913535412145049</c:v>
                </c:pt>
                <c:pt idx="492">
                  <c:v>0.9037039626196784</c:v>
                </c:pt>
                <c:pt idx="493">
                  <c:v>0.9159735595796966</c:v>
                </c:pt>
                <c:pt idx="494">
                  <c:v>0.9281609865949852</c:v>
                </c:pt>
                <c:pt idx="495">
                  <c:v>0.9402649071768331</c:v>
                </c:pt>
                <c:pt idx="496">
                  <c:v>0.9522839939939479</c:v>
                </c:pt>
                <c:pt idx="497">
                  <c:v>0.9642169290180199</c:v>
                </c:pt>
                <c:pt idx="498">
                  <c:v>0.9760624036682505</c:v>
                </c:pt>
                <c:pt idx="499">
                  <c:v>0.9878191189548569</c:v>
                </c:pt>
                <c:pt idx="500">
                  <c:v>-1.000514214378476</c:v>
                </c:pt>
                <c:pt idx="501">
                  <c:v>-0.9889388757132209</c:v>
                </c:pt>
                <c:pt idx="502">
                  <c:v>-0.9774561344157046</c:v>
                </c:pt>
                <c:pt idx="503">
                  <c:v>-0.9660672496979099</c:v>
                </c:pt>
                <c:pt idx="504">
                  <c:v>-0.9547734704793852</c:v>
                </c:pt>
                <c:pt idx="505">
                  <c:v>-0.9435760352502924</c:v>
                </c:pt>
                <c:pt idx="506">
                  <c:v>-0.9324761719355876</c:v>
                </c:pt>
                <c:pt idx="507">
                  <c:v>-0.9214750977603687</c:v>
                </c:pt>
                <c:pt idx="508">
                  <c:v>-0.9105740191163877</c:v>
                </c:pt>
                <c:pt idx="509">
                  <c:v>-0.8997741314297628</c:v>
                </c:pt>
                <c:pt idx="510">
                  <c:v>-0.8890766190298829</c:v>
                </c:pt>
                <c:pt idx="511">
                  <c:v>-0.878482655019533</c:v>
                </c:pt>
                <c:pt idx="512">
                  <c:v>-0.8679934011462486</c:v>
                </c:pt>
                <c:pt idx="513">
                  <c:v>-0.8576100076749207</c:v>
                </c:pt>
                <c:pt idx="514">
                  <c:v>-0.8473336132616547</c:v>
                </c:pt>
                <c:pt idx="515">
                  <c:v>-0.8371653448289005</c:v>
                </c:pt>
                <c:pt idx="516">
                  <c:v>-0.8271063174418787</c:v>
                </c:pt>
                <c:pt idx="517">
                  <c:v>-0.8171576341862974</c:v>
                </c:pt>
                <c:pt idx="518">
                  <c:v>-0.8073203860473874</c:v>
                </c:pt>
                <c:pt idx="519">
                  <c:v>-0.7975956517902618</c:v>
                </c:pt>
                <c:pt idx="520">
                  <c:v>-0.78798449784162</c:v>
                </c:pt>
                <c:pt idx="521">
                  <c:v>-0.7784879781728007</c:v>
                </c:pt>
                <c:pt idx="522">
                  <c:v>-0.7691071341842022</c:v>
                </c:pt>
                <c:pt idx="523">
                  <c:v>-0.7598429945910785</c:v>
                </c:pt>
                <c:pt idx="524">
                  <c:v>-0.7506965753107349</c:v>
                </c:pt>
                <c:pt idx="525">
                  <c:v>-0.7416688793511157</c:v>
                </c:pt>
                <c:pt idx="526">
                  <c:v>-0.7327608967008166</c:v>
                </c:pt>
                <c:pt idx="527">
                  <c:v>-0.7239736042205178</c:v>
                </c:pt>
                <c:pt idx="528">
                  <c:v>-0.7153079655358641</c:v>
                </c:pt>
                <c:pt idx="529">
                  <c:v>-0.7067649309317903</c:v>
                </c:pt>
                <c:pt idx="530">
                  <c:v>-0.6983454372483116</c:v>
                </c:pt>
                <c:pt idx="531">
                  <c:v>-0.6900504077777898</c:v>
                </c:pt>
                <c:pt idx="532">
                  <c:v>-0.6818807521636825</c:v>
                </c:pt>
                <c:pt idx="533">
                  <c:v>-0.6738373663007919</c:v>
                </c:pt>
                <c:pt idx="534">
                  <c:v>-0.6659211322370184</c:v>
                </c:pt>
                <c:pt idx="535">
                  <c:v>-0.6581329180766344</c:v>
                </c:pt>
                <c:pt idx="536">
                  <c:v>-0.6504735778850883</c:v>
                </c:pt>
                <c:pt idx="537">
                  <c:v>-0.6429439515953459</c:v>
                </c:pt>
                <c:pt idx="538">
                  <c:v>-0.6355448649157796</c:v>
                </c:pt>
                <c:pt idx="539">
                  <c:v>-0.6282771292396241</c:v>
                </c:pt>
                <c:pt idx="540">
                  <c:v>-0.6211415415559967</c:v>
                </c:pt>
                <c:pt idx="541">
                  <c:v>-0.614138884362498</c:v>
                </c:pt>
                <c:pt idx="542">
                  <c:v>-0.6072699255794014</c:v>
                </c:pt>
                <c:pt idx="543">
                  <c:v>-0.6005354184654434</c:v>
                </c:pt>
                <c:pt idx="544">
                  <c:v>-0.5939361015352216</c:v>
                </c:pt>
                <c:pt idx="545">
                  <c:v>-0.5874726984782028</c:v>
                </c:pt>
                <c:pt idx="546">
                  <c:v>-0.5811459180793692</c:v>
                </c:pt>
                <c:pt idx="547">
                  <c:v>-0.5749564541414878</c:v>
                </c:pt>
                <c:pt idx="548">
                  <c:v>-0.5689049854090289</c:v>
                </c:pt>
                <c:pt idx="549">
                  <c:v>-0.5629921754937317</c:v>
                </c:pt>
                <c:pt idx="550">
                  <c:v>-0.5572186728018353</c:v>
                </c:pt>
                <c:pt idx="551">
                  <c:v>-0.5515851104629714</c:v>
                </c:pt>
                <c:pt idx="552">
                  <c:v>-0.5460921062607349</c:v>
                </c:pt>
                <c:pt idx="553">
                  <c:v>-0.5407402625649371</c:v>
                </c:pt>
                <c:pt idx="554">
                  <c:v>-0.535530166265549</c:v>
                </c:pt>
                <c:pt idx="555">
                  <c:v>-0.5304623887083426</c:v>
                </c:pt>
                <c:pt idx="556">
                  <c:v>-0.5255374856322348</c:v>
                </c:pt>
                <c:pt idx="557">
                  <c:v>-0.5207559971083475</c:v>
                </c:pt>
                <c:pt idx="558">
                  <c:v>-0.516118447480779</c:v>
                </c:pt>
                <c:pt idx="559">
                  <c:v>-0.5116253453091075</c:v>
                </c:pt>
                <c:pt idx="560">
                  <c:v>-0.5072771833126175</c:v>
                </c:pt>
                <c:pt idx="561">
                  <c:v>-0.503074438316272</c:v>
                </c:pt>
                <c:pt idx="562">
                  <c:v>-0.4990175711984204</c:v>
                </c:pt>
                <c:pt idx="563">
                  <c:v>-0.49510702684025887</c:v>
                </c:pt>
                <c:pt idx="564">
                  <c:v>-0.49134323407704406</c:v>
                </c:pt>
                <c:pt idx="565">
                  <c:v>-0.4877266056510665</c:v>
                </c:pt>
                <c:pt idx="566">
                  <c:v>-0.4842575381663887</c:v>
                </c:pt>
                <c:pt idx="567">
                  <c:v>-0.48093641204535387</c:v>
                </c:pt>
                <c:pt idx="568">
                  <c:v>-0.4777635914868661</c:v>
                </c:pt>
                <c:pt idx="569">
                  <c:v>-0.4747394244264542</c:v>
                </c:pt>
                <c:pt idx="570">
                  <c:v>-0.47186424249811587</c:v>
                </c:pt>
                <c:pt idx="571">
                  <c:v>-0.4691383609979496</c:v>
                </c:pt>
                <c:pt idx="572">
                  <c:v>-0.4665620788495801</c:v>
                </c:pt>
                <c:pt idx="573">
                  <c:v>-0.46413567857137683</c:v>
                </c:pt>
                <c:pt idx="574">
                  <c:v>-0.4618594262454734</c:v>
                </c:pt>
                <c:pt idx="575">
                  <c:v>-0.4597335714885884</c:v>
                </c:pt>
                <c:pt idx="576">
                  <c:v>-0.4577583474246518</c:v>
                </c:pt>
                <c:pt idx="577">
                  <c:v>-0.45593397065924135</c:v>
                </c:pt>
                <c:pt idx="578">
                  <c:v>-0.4542606412558283</c:v>
                </c:pt>
                <c:pt idx="579">
                  <c:v>-0.4527385427138382</c:v>
                </c:pt>
                <c:pt idx="580">
                  <c:v>-0.4513678419485283</c:v>
                </c:pt>
                <c:pt idx="581">
                  <c:v>-0.4501486892726849</c:v>
                </c:pt>
                <c:pt idx="582">
                  <c:v>-0.4490812183801365</c:v>
                </c:pt>
                <c:pt idx="583">
                  <c:v>-0.4481655463310965</c:v>
                </c:pt>
                <c:pt idx="584">
                  <c:v>-0.4474017735393234</c:v>
                </c:pt>
                <c:pt idx="585">
                  <c:v>-0.4467899837611107</c:v>
                </c:pt>
                <c:pt idx="586">
                  <c:v>-0.4463302440861021</c:v>
                </c:pt>
                <c:pt idx="587">
                  <c:v>-0.4460226049299336</c:v>
                </c:pt>
                <c:pt idx="588">
                  <c:v>-0.44586710002870555</c:v>
                </c:pt>
                <c:pt idx="589">
                  <c:v>-0.4458637464352826</c:v>
                </c:pt>
                <c:pt idx="590">
                  <c:v>-0.4460125445174239</c:v>
                </c:pt>
                <c:pt idx="591">
                  <c:v>-0.44631347795774357</c:v>
                </c:pt>
                <c:pt idx="592">
                  <c:v>-0.44676651375549814</c:v>
                </c:pt>
                <c:pt idx="593">
                  <c:v>-0.4473716022302072</c:v>
                </c:pt>
                <c:pt idx="594">
                  <c:v>-0.44812867702710046</c:v>
                </c:pt>
                <c:pt idx="595">
                  <c:v>-0.449037655124396</c:v>
                </c:pt>
                <c:pt idx="596">
                  <c:v>-0.4500984368424015</c:v>
                </c:pt>
                <c:pt idx="597">
                  <c:v>-0.45131090585444733</c:v>
                </c:pt>
                <c:pt idx="598">
                  <c:v>-0.4526749291996437</c:v>
                </c:pt>
                <c:pt idx="599">
                  <c:v>-0.45419035729745905</c:v>
                </c:pt>
                <c:pt idx="600">
                  <c:v>3.5441429760358742</c:v>
                </c:pt>
                <c:pt idx="601">
                  <c:v>3.542325253569138</c:v>
                </c:pt>
              </c:numCache>
            </c:numRef>
          </c:yVal>
          <c:smooth val="1"/>
        </c:ser>
        <c:ser>
          <c:idx val="1"/>
          <c:order val="1"/>
          <c:tx>
            <c:v>začátek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noFill/>
              </a:ln>
            </c:spPr>
          </c:marker>
          <c:xVal>
            <c:numRef>
              <c:f>' TK'!$I$22:$I$23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 TK'!$AE$21:$AE$22</c:f>
              <c:numCache>
                <c:ptCount val="2"/>
                <c:pt idx="0">
                  <c:v>0</c:v>
                </c:pt>
                <c:pt idx="1">
                  <c:v>-0.455857023964126</c:v>
                </c:pt>
              </c:numCache>
            </c:numRef>
          </c:yVal>
          <c:smooth val="1"/>
        </c:ser>
        <c:axId val="5535398"/>
        <c:axId val="49818583"/>
      </c:scatterChart>
      <c:valAx>
        <c:axId val="5535398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 </a:t>
                </a: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 Sa )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18583"/>
        <c:crosses val="autoZero"/>
        <c:crossBetween val="midCat"/>
        <c:dispUnits/>
        <c:majorUnit val="100"/>
        <c:minorUnit val="2"/>
      </c:valAx>
      <c:valAx>
        <c:axId val="49818583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8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</a:t>
                </a: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( - 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5398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FF66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75"/>
          <c:y val="0.06675"/>
          <c:w val="0.868"/>
          <c:h val="0.858"/>
        </c:manualLayout>
      </c:layout>
      <c:scatterChart>
        <c:scatterStyle val="smoothMarker"/>
        <c:varyColors val="0"/>
        <c:ser>
          <c:idx val="0"/>
          <c:order val="0"/>
          <c:tx>
            <c:v>v ac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 TK'!$I$22:$I$623</c:f>
              <c:numCache>
                <c:ptCount val="60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</c:numCache>
            </c:numRef>
          </c:xVal>
          <c:yVal>
            <c:numRef>
              <c:f>' TK'!$T$22:$T$623</c:f>
              <c:numCache>
                <c:ptCount val="602"/>
                <c:pt idx="0">
                  <c:v>-1.8333333333333333</c:v>
                </c:pt>
                <c:pt idx="1">
                  <c:v>-1.8333333333333333</c:v>
                </c:pt>
                <c:pt idx="2">
                  <c:v>-1.8333333333333333</c:v>
                </c:pt>
                <c:pt idx="3">
                  <c:v>-1.8333333333333333</c:v>
                </c:pt>
                <c:pt idx="4">
                  <c:v>-1.8333333333333333</c:v>
                </c:pt>
                <c:pt idx="5">
                  <c:v>-1.8333333333333333</c:v>
                </c:pt>
                <c:pt idx="6">
                  <c:v>-1.8333333333333333</c:v>
                </c:pt>
                <c:pt idx="7">
                  <c:v>-1.8333333333333333</c:v>
                </c:pt>
                <c:pt idx="8">
                  <c:v>-1.8333333333333333</c:v>
                </c:pt>
                <c:pt idx="9">
                  <c:v>-1.8333333333333333</c:v>
                </c:pt>
                <c:pt idx="10">
                  <c:v>-1.8333333333333333</c:v>
                </c:pt>
                <c:pt idx="11">
                  <c:v>-1.8333333333333333</c:v>
                </c:pt>
                <c:pt idx="12">
                  <c:v>-1.8333333333333333</c:v>
                </c:pt>
                <c:pt idx="13">
                  <c:v>-1.8333333333333333</c:v>
                </c:pt>
                <c:pt idx="14">
                  <c:v>-1.8333333333333333</c:v>
                </c:pt>
                <c:pt idx="15">
                  <c:v>-1.8333333333333333</c:v>
                </c:pt>
                <c:pt idx="16">
                  <c:v>-1.8333333333333333</c:v>
                </c:pt>
                <c:pt idx="17">
                  <c:v>-1.8333333333333333</c:v>
                </c:pt>
                <c:pt idx="18">
                  <c:v>-1.8333333333333333</c:v>
                </c:pt>
                <c:pt idx="19">
                  <c:v>-1.8333333333333333</c:v>
                </c:pt>
                <c:pt idx="20">
                  <c:v>-1.8333333333333333</c:v>
                </c:pt>
                <c:pt idx="21">
                  <c:v>-1.8333333333333333</c:v>
                </c:pt>
                <c:pt idx="22">
                  <c:v>-1.8333333333333333</c:v>
                </c:pt>
                <c:pt idx="23">
                  <c:v>-1.8333333333333333</c:v>
                </c:pt>
                <c:pt idx="24">
                  <c:v>-1.8333333333333333</c:v>
                </c:pt>
                <c:pt idx="25">
                  <c:v>-1.8333333333333333</c:v>
                </c:pt>
                <c:pt idx="26">
                  <c:v>-1.8333333333333333</c:v>
                </c:pt>
                <c:pt idx="27">
                  <c:v>-1.8333333333333333</c:v>
                </c:pt>
                <c:pt idx="28">
                  <c:v>-1.8333333333333333</c:v>
                </c:pt>
                <c:pt idx="29">
                  <c:v>-1.8333333333333333</c:v>
                </c:pt>
                <c:pt idx="30">
                  <c:v>-1.8333333333333333</c:v>
                </c:pt>
                <c:pt idx="31">
                  <c:v>-1.8333333333333333</c:v>
                </c:pt>
                <c:pt idx="32">
                  <c:v>-1.8333333333333333</c:v>
                </c:pt>
                <c:pt idx="33">
                  <c:v>-1.8333333333333333</c:v>
                </c:pt>
                <c:pt idx="34">
                  <c:v>-1.8333333333333333</c:v>
                </c:pt>
                <c:pt idx="35">
                  <c:v>-1.8333333333333333</c:v>
                </c:pt>
                <c:pt idx="36">
                  <c:v>-1.8333333333333333</c:v>
                </c:pt>
                <c:pt idx="37">
                  <c:v>-1.8333333333333333</c:v>
                </c:pt>
                <c:pt idx="38">
                  <c:v>-1.8333333333333333</c:v>
                </c:pt>
                <c:pt idx="39">
                  <c:v>-1.8333333333333333</c:v>
                </c:pt>
                <c:pt idx="40">
                  <c:v>-1.8333333333333333</c:v>
                </c:pt>
                <c:pt idx="41">
                  <c:v>-1.8333333333333333</c:v>
                </c:pt>
                <c:pt idx="42">
                  <c:v>-1.8333333333333333</c:v>
                </c:pt>
                <c:pt idx="43">
                  <c:v>-1.8333333333333333</c:v>
                </c:pt>
                <c:pt idx="44">
                  <c:v>-1.8333333333333333</c:v>
                </c:pt>
                <c:pt idx="45">
                  <c:v>-1.8333333333333333</c:v>
                </c:pt>
                <c:pt idx="46">
                  <c:v>-1.8333333333333333</c:v>
                </c:pt>
                <c:pt idx="47">
                  <c:v>-1.8333333333333333</c:v>
                </c:pt>
                <c:pt idx="48">
                  <c:v>-1.8333333333333333</c:v>
                </c:pt>
                <c:pt idx="49">
                  <c:v>-1.8333333333333333</c:v>
                </c:pt>
                <c:pt idx="50">
                  <c:v>-1.8333333333333333</c:v>
                </c:pt>
                <c:pt idx="51">
                  <c:v>-1.8333333333333333</c:v>
                </c:pt>
                <c:pt idx="52">
                  <c:v>-1.8333333333333333</c:v>
                </c:pt>
                <c:pt idx="53">
                  <c:v>-1.8333333333333333</c:v>
                </c:pt>
                <c:pt idx="54">
                  <c:v>-1.8333333333333333</c:v>
                </c:pt>
                <c:pt idx="55">
                  <c:v>-1.8333333333333333</c:v>
                </c:pt>
                <c:pt idx="56">
                  <c:v>-1.8333333333333333</c:v>
                </c:pt>
                <c:pt idx="57">
                  <c:v>-1.8333333333333333</c:v>
                </c:pt>
                <c:pt idx="58">
                  <c:v>-1.8333333333333333</c:v>
                </c:pt>
                <c:pt idx="59">
                  <c:v>-1.8333333333333333</c:v>
                </c:pt>
                <c:pt idx="60">
                  <c:v>-1.8333333333333333</c:v>
                </c:pt>
                <c:pt idx="61">
                  <c:v>-1.8333333333333333</c:v>
                </c:pt>
                <c:pt idx="62">
                  <c:v>-1.8333333333333333</c:v>
                </c:pt>
                <c:pt idx="63">
                  <c:v>-1.8333333333333333</c:v>
                </c:pt>
                <c:pt idx="64">
                  <c:v>-1.8333333333333333</c:v>
                </c:pt>
                <c:pt idx="65">
                  <c:v>-1.8333333333333333</c:v>
                </c:pt>
                <c:pt idx="66">
                  <c:v>-1.8333333333333333</c:v>
                </c:pt>
                <c:pt idx="67">
                  <c:v>-1.8333333333333333</c:v>
                </c:pt>
                <c:pt idx="68">
                  <c:v>-1.8333333333333333</c:v>
                </c:pt>
                <c:pt idx="69">
                  <c:v>-1.8333333333333333</c:v>
                </c:pt>
                <c:pt idx="70">
                  <c:v>-1.8333333333333333</c:v>
                </c:pt>
                <c:pt idx="71">
                  <c:v>-1.8333333333333333</c:v>
                </c:pt>
                <c:pt idx="72">
                  <c:v>-1.8333333333333333</c:v>
                </c:pt>
                <c:pt idx="73">
                  <c:v>-1.8333333333333333</c:v>
                </c:pt>
                <c:pt idx="74">
                  <c:v>-1.8333333333333333</c:v>
                </c:pt>
                <c:pt idx="75">
                  <c:v>-1.8333333333333333</c:v>
                </c:pt>
                <c:pt idx="76">
                  <c:v>-1.8333333333333333</c:v>
                </c:pt>
                <c:pt idx="77">
                  <c:v>-1.8333333333333333</c:v>
                </c:pt>
                <c:pt idx="78">
                  <c:v>-1.8333333333333333</c:v>
                </c:pt>
                <c:pt idx="79">
                  <c:v>-1.8333333333333333</c:v>
                </c:pt>
                <c:pt idx="80">
                  <c:v>-1.8333333333333333</c:v>
                </c:pt>
                <c:pt idx="81">
                  <c:v>-1.8333333333333333</c:v>
                </c:pt>
                <c:pt idx="82">
                  <c:v>-1.8333333333333333</c:v>
                </c:pt>
                <c:pt idx="83">
                  <c:v>-1.8333333333333333</c:v>
                </c:pt>
                <c:pt idx="84">
                  <c:v>-1.8333333333333333</c:v>
                </c:pt>
                <c:pt idx="85">
                  <c:v>-1.8333333333333333</c:v>
                </c:pt>
                <c:pt idx="86">
                  <c:v>-1.8333333333333333</c:v>
                </c:pt>
                <c:pt idx="87">
                  <c:v>-1.8333333333333333</c:v>
                </c:pt>
                <c:pt idx="88">
                  <c:v>-1.8333333333333333</c:v>
                </c:pt>
                <c:pt idx="89">
                  <c:v>-1.8333333333333333</c:v>
                </c:pt>
                <c:pt idx="90">
                  <c:v>-1.8333333333333333</c:v>
                </c:pt>
                <c:pt idx="91">
                  <c:v>-1.8333333333333333</c:v>
                </c:pt>
                <c:pt idx="92">
                  <c:v>-1.8333333333333333</c:v>
                </c:pt>
                <c:pt idx="93">
                  <c:v>-1.8333333333333333</c:v>
                </c:pt>
                <c:pt idx="94">
                  <c:v>-1.8333333333333333</c:v>
                </c:pt>
                <c:pt idx="95">
                  <c:v>-1.8333333333333333</c:v>
                </c:pt>
                <c:pt idx="96">
                  <c:v>-1.8333333333333333</c:v>
                </c:pt>
                <c:pt idx="97">
                  <c:v>-1.8333333333333333</c:v>
                </c:pt>
                <c:pt idx="98">
                  <c:v>-1.8333333333333333</c:v>
                </c:pt>
                <c:pt idx="99">
                  <c:v>-1.8333333333333333</c:v>
                </c:pt>
                <c:pt idx="100">
                  <c:v>2.1666666666666665</c:v>
                </c:pt>
                <c:pt idx="101">
                  <c:v>2.1666666666666665</c:v>
                </c:pt>
                <c:pt idx="102">
                  <c:v>2.1666666666666665</c:v>
                </c:pt>
                <c:pt idx="103">
                  <c:v>2.1666666666666665</c:v>
                </c:pt>
                <c:pt idx="104">
                  <c:v>2.1666666666666665</c:v>
                </c:pt>
                <c:pt idx="105">
                  <c:v>2.1666666666666665</c:v>
                </c:pt>
                <c:pt idx="106">
                  <c:v>2.1666666666666665</c:v>
                </c:pt>
                <c:pt idx="107">
                  <c:v>2.1666666666666665</c:v>
                </c:pt>
                <c:pt idx="108">
                  <c:v>2.1666666666666665</c:v>
                </c:pt>
                <c:pt idx="109">
                  <c:v>2.1666666666666665</c:v>
                </c:pt>
                <c:pt idx="110">
                  <c:v>2.1666666666666665</c:v>
                </c:pt>
                <c:pt idx="111">
                  <c:v>2.1666666666666665</c:v>
                </c:pt>
                <c:pt idx="112">
                  <c:v>2.1666666666666665</c:v>
                </c:pt>
                <c:pt idx="113">
                  <c:v>2.1666666666666665</c:v>
                </c:pt>
                <c:pt idx="114">
                  <c:v>2.1666666666666665</c:v>
                </c:pt>
                <c:pt idx="115">
                  <c:v>2.1666666666666665</c:v>
                </c:pt>
                <c:pt idx="116">
                  <c:v>2.1666666666666665</c:v>
                </c:pt>
                <c:pt idx="117">
                  <c:v>2.1666666666666665</c:v>
                </c:pt>
                <c:pt idx="118">
                  <c:v>2.1666666666666665</c:v>
                </c:pt>
                <c:pt idx="119">
                  <c:v>2.1666666666666665</c:v>
                </c:pt>
                <c:pt idx="120">
                  <c:v>2.1666666666666665</c:v>
                </c:pt>
                <c:pt idx="121">
                  <c:v>2.1666666666666665</c:v>
                </c:pt>
                <c:pt idx="122">
                  <c:v>2.1666666666666665</c:v>
                </c:pt>
                <c:pt idx="123">
                  <c:v>2.1666666666666665</c:v>
                </c:pt>
                <c:pt idx="124">
                  <c:v>2.1666666666666665</c:v>
                </c:pt>
                <c:pt idx="125">
                  <c:v>2.1666666666666665</c:v>
                </c:pt>
                <c:pt idx="126">
                  <c:v>2.1666666666666665</c:v>
                </c:pt>
                <c:pt idx="127">
                  <c:v>2.1666666666666665</c:v>
                </c:pt>
                <c:pt idx="128">
                  <c:v>2.1666666666666665</c:v>
                </c:pt>
                <c:pt idx="129">
                  <c:v>2.1666666666666665</c:v>
                </c:pt>
                <c:pt idx="130">
                  <c:v>2.1666666666666665</c:v>
                </c:pt>
                <c:pt idx="131">
                  <c:v>2.1666666666666665</c:v>
                </c:pt>
                <c:pt idx="132">
                  <c:v>2.1666666666666665</c:v>
                </c:pt>
                <c:pt idx="133">
                  <c:v>2.1666666666666665</c:v>
                </c:pt>
                <c:pt idx="134">
                  <c:v>2.1666666666666665</c:v>
                </c:pt>
                <c:pt idx="135">
                  <c:v>2.1666666666666665</c:v>
                </c:pt>
                <c:pt idx="136">
                  <c:v>2.1666666666666665</c:v>
                </c:pt>
                <c:pt idx="137">
                  <c:v>2.1666666666666665</c:v>
                </c:pt>
                <c:pt idx="138">
                  <c:v>2.1666666666666665</c:v>
                </c:pt>
                <c:pt idx="139">
                  <c:v>2.1666666666666665</c:v>
                </c:pt>
                <c:pt idx="140">
                  <c:v>2.1666666666666665</c:v>
                </c:pt>
                <c:pt idx="141">
                  <c:v>2.1666666666666665</c:v>
                </c:pt>
                <c:pt idx="142">
                  <c:v>2.1666666666666665</c:v>
                </c:pt>
                <c:pt idx="143">
                  <c:v>2.1666666666666665</c:v>
                </c:pt>
                <c:pt idx="144">
                  <c:v>2.1666666666666665</c:v>
                </c:pt>
                <c:pt idx="145">
                  <c:v>2.1666666666666665</c:v>
                </c:pt>
                <c:pt idx="146">
                  <c:v>2.1666666666666665</c:v>
                </c:pt>
                <c:pt idx="147">
                  <c:v>2.1666666666666665</c:v>
                </c:pt>
                <c:pt idx="148">
                  <c:v>2.1666666666666665</c:v>
                </c:pt>
                <c:pt idx="149">
                  <c:v>2.1666666666666665</c:v>
                </c:pt>
                <c:pt idx="150">
                  <c:v>2.1666666666666665</c:v>
                </c:pt>
                <c:pt idx="151">
                  <c:v>2.1666666666666665</c:v>
                </c:pt>
                <c:pt idx="152">
                  <c:v>2.1666666666666665</c:v>
                </c:pt>
                <c:pt idx="153">
                  <c:v>2.1666666666666665</c:v>
                </c:pt>
                <c:pt idx="154">
                  <c:v>2.1666666666666665</c:v>
                </c:pt>
                <c:pt idx="155">
                  <c:v>2.1666666666666665</c:v>
                </c:pt>
                <c:pt idx="156">
                  <c:v>2.1666666666666665</c:v>
                </c:pt>
                <c:pt idx="157">
                  <c:v>2.1666666666666665</c:v>
                </c:pt>
                <c:pt idx="158">
                  <c:v>2.1666666666666665</c:v>
                </c:pt>
                <c:pt idx="159">
                  <c:v>2.1666666666666665</c:v>
                </c:pt>
                <c:pt idx="160">
                  <c:v>2.1666666666666665</c:v>
                </c:pt>
                <c:pt idx="161">
                  <c:v>2.1666666666666665</c:v>
                </c:pt>
                <c:pt idx="162">
                  <c:v>2.1666666666666665</c:v>
                </c:pt>
                <c:pt idx="163">
                  <c:v>2.1666666666666665</c:v>
                </c:pt>
                <c:pt idx="164">
                  <c:v>2.1666666666666665</c:v>
                </c:pt>
                <c:pt idx="165">
                  <c:v>2.1666666666666665</c:v>
                </c:pt>
                <c:pt idx="166">
                  <c:v>2.1666666666666665</c:v>
                </c:pt>
                <c:pt idx="167">
                  <c:v>2.1666666666666665</c:v>
                </c:pt>
                <c:pt idx="168">
                  <c:v>2.1666666666666665</c:v>
                </c:pt>
                <c:pt idx="169">
                  <c:v>2.1666666666666665</c:v>
                </c:pt>
                <c:pt idx="170">
                  <c:v>2.1666666666666665</c:v>
                </c:pt>
                <c:pt idx="171">
                  <c:v>2.1666666666666665</c:v>
                </c:pt>
                <c:pt idx="172">
                  <c:v>2.1666666666666665</c:v>
                </c:pt>
                <c:pt idx="173">
                  <c:v>2.1666666666666665</c:v>
                </c:pt>
                <c:pt idx="174">
                  <c:v>2.1666666666666665</c:v>
                </c:pt>
                <c:pt idx="175">
                  <c:v>2.1666666666666665</c:v>
                </c:pt>
                <c:pt idx="176">
                  <c:v>2.1666666666666665</c:v>
                </c:pt>
                <c:pt idx="177">
                  <c:v>2.1666666666666665</c:v>
                </c:pt>
                <c:pt idx="178">
                  <c:v>2.1666666666666665</c:v>
                </c:pt>
                <c:pt idx="179">
                  <c:v>2.1666666666666665</c:v>
                </c:pt>
                <c:pt idx="180">
                  <c:v>2.1666666666666665</c:v>
                </c:pt>
                <c:pt idx="181">
                  <c:v>2.1666666666666665</c:v>
                </c:pt>
                <c:pt idx="182">
                  <c:v>2.1666666666666665</c:v>
                </c:pt>
                <c:pt idx="183">
                  <c:v>2.1666666666666665</c:v>
                </c:pt>
                <c:pt idx="184">
                  <c:v>2.1666666666666665</c:v>
                </c:pt>
                <c:pt idx="185">
                  <c:v>2.1666666666666665</c:v>
                </c:pt>
                <c:pt idx="186">
                  <c:v>2.1666666666666665</c:v>
                </c:pt>
                <c:pt idx="187">
                  <c:v>2.1666666666666665</c:v>
                </c:pt>
                <c:pt idx="188">
                  <c:v>2.1666666666666665</c:v>
                </c:pt>
                <c:pt idx="189">
                  <c:v>2.1666666666666665</c:v>
                </c:pt>
                <c:pt idx="190">
                  <c:v>2.1666666666666665</c:v>
                </c:pt>
                <c:pt idx="191">
                  <c:v>2.1666666666666665</c:v>
                </c:pt>
                <c:pt idx="192">
                  <c:v>2.1666666666666665</c:v>
                </c:pt>
                <c:pt idx="193">
                  <c:v>2.1666666666666665</c:v>
                </c:pt>
                <c:pt idx="194">
                  <c:v>2.1666666666666665</c:v>
                </c:pt>
                <c:pt idx="195">
                  <c:v>2.1666666666666665</c:v>
                </c:pt>
                <c:pt idx="196">
                  <c:v>2.1666666666666665</c:v>
                </c:pt>
                <c:pt idx="197">
                  <c:v>2.1666666666666665</c:v>
                </c:pt>
                <c:pt idx="198">
                  <c:v>2.1666666666666665</c:v>
                </c:pt>
                <c:pt idx="199">
                  <c:v>2.1666666666666665</c:v>
                </c:pt>
                <c:pt idx="200">
                  <c:v>-0.8333333333333334</c:v>
                </c:pt>
                <c:pt idx="201">
                  <c:v>-0.8333333333333334</c:v>
                </c:pt>
                <c:pt idx="202">
                  <c:v>-0.8333333333333334</c:v>
                </c:pt>
                <c:pt idx="203">
                  <c:v>-0.8333333333333334</c:v>
                </c:pt>
                <c:pt idx="204">
                  <c:v>-0.8333333333333334</c:v>
                </c:pt>
                <c:pt idx="205">
                  <c:v>-0.8333333333333334</c:v>
                </c:pt>
                <c:pt idx="206">
                  <c:v>-0.8333333333333334</c:v>
                </c:pt>
                <c:pt idx="207">
                  <c:v>-0.8333333333333334</c:v>
                </c:pt>
                <c:pt idx="208">
                  <c:v>-0.8333333333333334</c:v>
                </c:pt>
                <c:pt idx="209">
                  <c:v>-0.8333333333333334</c:v>
                </c:pt>
                <c:pt idx="210">
                  <c:v>-0.8333333333333334</c:v>
                </c:pt>
                <c:pt idx="211">
                  <c:v>-0.8333333333333334</c:v>
                </c:pt>
                <c:pt idx="212">
                  <c:v>-0.8333333333333334</c:v>
                </c:pt>
                <c:pt idx="213">
                  <c:v>-0.8333333333333334</c:v>
                </c:pt>
                <c:pt idx="214">
                  <c:v>-0.8333333333333334</c:v>
                </c:pt>
                <c:pt idx="215">
                  <c:v>-0.8333333333333334</c:v>
                </c:pt>
                <c:pt idx="216">
                  <c:v>-0.8333333333333334</c:v>
                </c:pt>
                <c:pt idx="217">
                  <c:v>-0.8333333333333334</c:v>
                </c:pt>
                <c:pt idx="218">
                  <c:v>-0.8333333333333334</c:v>
                </c:pt>
                <c:pt idx="219">
                  <c:v>-0.8333333333333334</c:v>
                </c:pt>
                <c:pt idx="220">
                  <c:v>-0.8333333333333334</c:v>
                </c:pt>
                <c:pt idx="221">
                  <c:v>-0.8333333333333334</c:v>
                </c:pt>
                <c:pt idx="222">
                  <c:v>-0.8333333333333334</c:v>
                </c:pt>
                <c:pt idx="223">
                  <c:v>-0.8333333333333334</c:v>
                </c:pt>
                <c:pt idx="224">
                  <c:v>-0.8333333333333334</c:v>
                </c:pt>
                <c:pt idx="225">
                  <c:v>-0.8333333333333334</c:v>
                </c:pt>
                <c:pt idx="226">
                  <c:v>-0.8333333333333334</c:v>
                </c:pt>
                <c:pt idx="227">
                  <c:v>-0.8333333333333334</c:v>
                </c:pt>
                <c:pt idx="228">
                  <c:v>-0.8333333333333334</c:v>
                </c:pt>
                <c:pt idx="229">
                  <c:v>-0.8333333333333334</c:v>
                </c:pt>
                <c:pt idx="230">
                  <c:v>-0.8333333333333334</c:v>
                </c:pt>
                <c:pt idx="231">
                  <c:v>-0.8333333333333334</c:v>
                </c:pt>
                <c:pt idx="232">
                  <c:v>-0.8333333333333334</c:v>
                </c:pt>
                <c:pt idx="233">
                  <c:v>-0.8333333333333334</c:v>
                </c:pt>
                <c:pt idx="234">
                  <c:v>-0.8333333333333334</c:v>
                </c:pt>
                <c:pt idx="235">
                  <c:v>-0.8333333333333334</c:v>
                </c:pt>
                <c:pt idx="236">
                  <c:v>-0.8333333333333334</c:v>
                </c:pt>
                <c:pt idx="237">
                  <c:v>-0.8333333333333334</c:v>
                </c:pt>
                <c:pt idx="238">
                  <c:v>-0.8333333333333334</c:v>
                </c:pt>
                <c:pt idx="239">
                  <c:v>-0.8333333333333334</c:v>
                </c:pt>
                <c:pt idx="240">
                  <c:v>-0.8333333333333334</c:v>
                </c:pt>
                <c:pt idx="241">
                  <c:v>-0.8333333333333334</c:v>
                </c:pt>
                <c:pt idx="242">
                  <c:v>-0.8333333333333334</c:v>
                </c:pt>
                <c:pt idx="243">
                  <c:v>-0.8333333333333334</c:v>
                </c:pt>
                <c:pt idx="244">
                  <c:v>-0.8333333333333334</c:v>
                </c:pt>
                <c:pt idx="245">
                  <c:v>-0.8333333333333334</c:v>
                </c:pt>
                <c:pt idx="246">
                  <c:v>-0.8333333333333334</c:v>
                </c:pt>
                <c:pt idx="247">
                  <c:v>-0.8333333333333334</c:v>
                </c:pt>
                <c:pt idx="248">
                  <c:v>-0.8333333333333334</c:v>
                </c:pt>
                <c:pt idx="249">
                  <c:v>-0.8333333333333334</c:v>
                </c:pt>
                <c:pt idx="250">
                  <c:v>-0.8333333333333334</c:v>
                </c:pt>
                <c:pt idx="251">
                  <c:v>-0.8333333333333334</c:v>
                </c:pt>
                <c:pt idx="252">
                  <c:v>-0.8333333333333334</c:v>
                </c:pt>
                <c:pt idx="253">
                  <c:v>-0.8333333333333334</c:v>
                </c:pt>
                <c:pt idx="254">
                  <c:v>-0.8333333333333334</c:v>
                </c:pt>
                <c:pt idx="255">
                  <c:v>-0.8333333333333334</c:v>
                </c:pt>
                <c:pt idx="256">
                  <c:v>-0.8333333333333334</c:v>
                </c:pt>
                <c:pt idx="257">
                  <c:v>-0.8333333333333334</c:v>
                </c:pt>
                <c:pt idx="258">
                  <c:v>-0.8333333333333334</c:v>
                </c:pt>
                <c:pt idx="259">
                  <c:v>-0.8333333333333334</c:v>
                </c:pt>
                <c:pt idx="260">
                  <c:v>-0.8333333333333334</c:v>
                </c:pt>
                <c:pt idx="261">
                  <c:v>-0.8333333333333334</c:v>
                </c:pt>
                <c:pt idx="262">
                  <c:v>-0.8333333333333334</c:v>
                </c:pt>
                <c:pt idx="263">
                  <c:v>-0.8333333333333334</c:v>
                </c:pt>
                <c:pt idx="264">
                  <c:v>-0.8333333333333334</c:v>
                </c:pt>
                <c:pt idx="265">
                  <c:v>-0.8333333333333334</c:v>
                </c:pt>
                <c:pt idx="266">
                  <c:v>-0.8333333333333334</c:v>
                </c:pt>
                <c:pt idx="267">
                  <c:v>-0.8333333333333334</c:v>
                </c:pt>
                <c:pt idx="268">
                  <c:v>-0.8333333333333334</c:v>
                </c:pt>
                <c:pt idx="269">
                  <c:v>-0.8333333333333334</c:v>
                </c:pt>
                <c:pt idx="270">
                  <c:v>-0.8333333333333334</c:v>
                </c:pt>
                <c:pt idx="271">
                  <c:v>-0.8333333333333334</c:v>
                </c:pt>
                <c:pt idx="272">
                  <c:v>-0.8333333333333334</c:v>
                </c:pt>
                <c:pt idx="273">
                  <c:v>-0.8333333333333334</c:v>
                </c:pt>
                <c:pt idx="274">
                  <c:v>-0.8333333333333334</c:v>
                </c:pt>
                <c:pt idx="275">
                  <c:v>-0.8333333333333334</c:v>
                </c:pt>
                <c:pt idx="276">
                  <c:v>-0.8333333333333334</c:v>
                </c:pt>
                <c:pt idx="277">
                  <c:v>-0.8333333333333334</c:v>
                </c:pt>
                <c:pt idx="278">
                  <c:v>-0.8333333333333334</c:v>
                </c:pt>
                <c:pt idx="279">
                  <c:v>-0.8333333333333334</c:v>
                </c:pt>
                <c:pt idx="280">
                  <c:v>-0.8333333333333334</c:v>
                </c:pt>
                <c:pt idx="281">
                  <c:v>-0.8333333333333334</c:v>
                </c:pt>
                <c:pt idx="282">
                  <c:v>-0.8333333333333334</c:v>
                </c:pt>
                <c:pt idx="283">
                  <c:v>-0.8333333333333334</c:v>
                </c:pt>
                <c:pt idx="284">
                  <c:v>-0.8333333333333334</c:v>
                </c:pt>
                <c:pt idx="285">
                  <c:v>-0.8333333333333334</c:v>
                </c:pt>
                <c:pt idx="286">
                  <c:v>-0.8333333333333334</c:v>
                </c:pt>
                <c:pt idx="287">
                  <c:v>-0.8333333333333334</c:v>
                </c:pt>
                <c:pt idx="288">
                  <c:v>-0.8333333333333334</c:v>
                </c:pt>
                <c:pt idx="289">
                  <c:v>-0.8333333333333334</c:v>
                </c:pt>
                <c:pt idx="290">
                  <c:v>-0.8333333333333334</c:v>
                </c:pt>
                <c:pt idx="291">
                  <c:v>-0.8333333333333334</c:v>
                </c:pt>
                <c:pt idx="292">
                  <c:v>-0.8333333333333334</c:v>
                </c:pt>
                <c:pt idx="293">
                  <c:v>-0.8333333333333334</c:v>
                </c:pt>
                <c:pt idx="294">
                  <c:v>-0.8333333333333334</c:v>
                </c:pt>
                <c:pt idx="295">
                  <c:v>-0.8333333333333334</c:v>
                </c:pt>
                <c:pt idx="296">
                  <c:v>-0.8333333333333334</c:v>
                </c:pt>
                <c:pt idx="297">
                  <c:v>-0.8333333333333334</c:v>
                </c:pt>
                <c:pt idx="298">
                  <c:v>-0.8333333333333334</c:v>
                </c:pt>
                <c:pt idx="299">
                  <c:v>-0.8333333333333334</c:v>
                </c:pt>
                <c:pt idx="300">
                  <c:v>2.1666666666666665</c:v>
                </c:pt>
                <c:pt idx="301">
                  <c:v>2.1666666666666665</c:v>
                </c:pt>
                <c:pt idx="302">
                  <c:v>2.1666666666666665</c:v>
                </c:pt>
                <c:pt idx="303">
                  <c:v>2.1666666666666665</c:v>
                </c:pt>
                <c:pt idx="304">
                  <c:v>2.1666666666666665</c:v>
                </c:pt>
                <c:pt idx="305">
                  <c:v>2.1666666666666665</c:v>
                </c:pt>
                <c:pt idx="306">
                  <c:v>2.1666666666666665</c:v>
                </c:pt>
                <c:pt idx="307">
                  <c:v>2.1666666666666665</c:v>
                </c:pt>
                <c:pt idx="308">
                  <c:v>2.1666666666666665</c:v>
                </c:pt>
                <c:pt idx="309">
                  <c:v>2.1666666666666665</c:v>
                </c:pt>
                <c:pt idx="310">
                  <c:v>2.1666666666666665</c:v>
                </c:pt>
                <c:pt idx="311">
                  <c:v>2.1666666666666665</c:v>
                </c:pt>
                <c:pt idx="312">
                  <c:v>2.1666666666666665</c:v>
                </c:pt>
                <c:pt idx="313">
                  <c:v>2.1666666666666665</c:v>
                </c:pt>
                <c:pt idx="314">
                  <c:v>2.1666666666666665</c:v>
                </c:pt>
                <c:pt idx="315">
                  <c:v>2.1666666666666665</c:v>
                </c:pt>
                <c:pt idx="316">
                  <c:v>2.1666666666666665</c:v>
                </c:pt>
                <c:pt idx="317">
                  <c:v>2.1666666666666665</c:v>
                </c:pt>
                <c:pt idx="318">
                  <c:v>2.1666666666666665</c:v>
                </c:pt>
                <c:pt idx="319">
                  <c:v>2.1666666666666665</c:v>
                </c:pt>
                <c:pt idx="320">
                  <c:v>2.1666666666666665</c:v>
                </c:pt>
                <c:pt idx="321">
                  <c:v>2.1666666666666665</c:v>
                </c:pt>
                <c:pt idx="322">
                  <c:v>2.1666666666666665</c:v>
                </c:pt>
                <c:pt idx="323">
                  <c:v>2.1666666666666665</c:v>
                </c:pt>
                <c:pt idx="324">
                  <c:v>2.1666666666666665</c:v>
                </c:pt>
                <c:pt idx="325">
                  <c:v>2.1666666666666665</c:v>
                </c:pt>
                <c:pt idx="326">
                  <c:v>2.1666666666666665</c:v>
                </c:pt>
                <c:pt idx="327">
                  <c:v>2.1666666666666665</c:v>
                </c:pt>
                <c:pt idx="328">
                  <c:v>2.1666666666666665</c:v>
                </c:pt>
                <c:pt idx="329">
                  <c:v>2.1666666666666665</c:v>
                </c:pt>
                <c:pt idx="330">
                  <c:v>2.1666666666666665</c:v>
                </c:pt>
                <c:pt idx="331">
                  <c:v>2.1666666666666665</c:v>
                </c:pt>
                <c:pt idx="332">
                  <c:v>2.1666666666666665</c:v>
                </c:pt>
                <c:pt idx="333">
                  <c:v>2.1666666666666665</c:v>
                </c:pt>
                <c:pt idx="334">
                  <c:v>2.1666666666666665</c:v>
                </c:pt>
                <c:pt idx="335">
                  <c:v>2.1666666666666665</c:v>
                </c:pt>
                <c:pt idx="336">
                  <c:v>2.1666666666666665</c:v>
                </c:pt>
                <c:pt idx="337">
                  <c:v>2.1666666666666665</c:v>
                </c:pt>
                <c:pt idx="338">
                  <c:v>2.1666666666666665</c:v>
                </c:pt>
                <c:pt idx="339">
                  <c:v>2.1666666666666665</c:v>
                </c:pt>
                <c:pt idx="340">
                  <c:v>2.1666666666666665</c:v>
                </c:pt>
                <c:pt idx="341">
                  <c:v>2.1666666666666665</c:v>
                </c:pt>
                <c:pt idx="342">
                  <c:v>2.1666666666666665</c:v>
                </c:pt>
                <c:pt idx="343">
                  <c:v>2.1666666666666665</c:v>
                </c:pt>
                <c:pt idx="344">
                  <c:v>2.1666666666666665</c:v>
                </c:pt>
                <c:pt idx="345">
                  <c:v>2.1666666666666665</c:v>
                </c:pt>
                <c:pt idx="346">
                  <c:v>2.1666666666666665</c:v>
                </c:pt>
                <c:pt idx="347">
                  <c:v>2.1666666666666665</c:v>
                </c:pt>
                <c:pt idx="348">
                  <c:v>2.1666666666666665</c:v>
                </c:pt>
                <c:pt idx="349">
                  <c:v>2.1666666666666665</c:v>
                </c:pt>
                <c:pt idx="350">
                  <c:v>2.1666666666666665</c:v>
                </c:pt>
                <c:pt idx="351">
                  <c:v>2.1666666666666665</c:v>
                </c:pt>
                <c:pt idx="352">
                  <c:v>2.1666666666666665</c:v>
                </c:pt>
                <c:pt idx="353">
                  <c:v>2.1666666666666665</c:v>
                </c:pt>
                <c:pt idx="354">
                  <c:v>2.1666666666666665</c:v>
                </c:pt>
                <c:pt idx="355">
                  <c:v>2.1666666666666665</c:v>
                </c:pt>
                <c:pt idx="356">
                  <c:v>2.1666666666666665</c:v>
                </c:pt>
                <c:pt idx="357">
                  <c:v>2.1666666666666665</c:v>
                </c:pt>
                <c:pt idx="358">
                  <c:v>2.1666666666666665</c:v>
                </c:pt>
                <c:pt idx="359">
                  <c:v>2.1666666666666665</c:v>
                </c:pt>
                <c:pt idx="360">
                  <c:v>2.1666666666666665</c:v>
                </c:pt>
                <c:pt idx="361">
                  <c:v>2.1666666666666665</c:v>
                </c:pt>
                <c:pt idx="362">
                  <c:v>2.1666666666666665</c:v>
                </c:pt>
                <c:pt idx="363">
                  <c:v>2.1666666666666665</c:v>
                </c:pt>
                <c:pt idx="364">
                  <c:v>2.1666666666666665</c:v>
                </c:pt>
                <c:pt idx="365">
                  <c:v>2.1666666666666665</c:v>
                </c:pt>
                <c:pt idx="366">
                  <c:v>2.1666666666666665</c:v>
                </c:pt>
                <c:pt idx="367">
                  <c:v>2.1666666666666665</c:v>
                </c:pt>
                <c:pt idx="368">
                  <c:v>2.1666666666666665</c:v>
                </c:pt>
                <c:pt idx="369">
                  <c:v>2.1666666666666665</c:v>
                </c:pt>
                <c:pt idx="370">
                  <c:v>2.1666666666666665</c:v>
                </c:pt>
                <c:pt idx="371">
                  <c:v>2.1666666666666665</c:v>
                </c:pt>
                <c:pt idx="372">
                  <c:v>2.1666666666666665</c:v>
                </c:pt>
                <c:pt idx="373">
                  <c:v>2.1666666666666665</c:v>
                </c:pt>
                <c:pt idx="374">
                  <c:v>2.1666666666666665</c:v>
                </c:pt>
                <c:pt idx="375">
                  <c:v>2.1666666666666665</c:v>
                </c:pt>
                <c:pt idx="376">
                  <c:v>2.1666666666666665</c:v>
                </c:pt>
                <c:pt idx="377">
                  <c:v>2.1666666666666665</c:v>
                </c:pt>
                <c:pt idx="378">
                  <c:v>2.1666666666666665</c:v>
                </c:pt>
                <c:pt idx="379">
                  <c:v>2.1666666666666665</c:v>
                </c:pt>
                <c:pt idx="380">
                  <c:v>2.1666666666666665</c:v>
                </c:pt>
                <c:pt idx="381">
                  <c:v>2.1666666666666665</c:v>
                </c:pt>
                <c:pt idx="382">
                  <c:v>2.1666666666666665</c:v>
                </c:pt>
                <c:pt idx="383">
                  <c:v>2.1666666666666665</c:v>
                </c:pt>
                <c:pt idx="384">
                  <c:v>2.1666666666666665</c:v>
                </c:pt>
                <c:pt idx="385">
                  <c:v>2.1666666666666665</c:v>
                </c:pt>
                <c:pt idx="386">
                  <c:v>2.1666666666666665</c:v>
                </c:pt>
                <c:pt idx="387">
                  <c:v>2.1666666666666665</c:v>
                </c:pt>
                <c:pt idx="388">
                  <c:v>2.1666666666666665</c:v>
                </c:pt>
                <c:pt idx="389">
                  <c:v>2.1666666666666665</c:v>
                </c:pt>
                <c:pt idx="390">
                  <c:v>2.1666666666666665</c:v>
                </c:pt>
                <c:pt idx="391">
                  <c:v>2.1666666666666665</c:v>
                </c:pt>
                <c:pt idx="392">
                  <c:v>2.1666666666666665</c:v>
                </c:pt>
                <c:pt idx="393">
                  <c:v>2.1666666666666665</c:v>
                </c:pt>
                <c:pt idx="394">
                  <c:v>2.1666666666666665</c:v>
                </c:pt>
                <c:pt idx="395">
                  <c:v>2.1666666666666665</c:v>
                </c:pt>
                <c:pt idx="396">
                  <c:v>2.1666666666666665</c:v>
                </c:pt>
                <c:pt idx="397">
                  <c:v>2.1666666666666665</c:v>
                </c:pt>
                <c:pt idx="398">
                  <c:v>2.1666666666666665</c:v>
                </c:pt>
                <c:pt idx="399">
                  <c:v>2.1666666666666665</c:v>
                </c:pt>
                <c:pt idx="400">
                  <c:v>0.16666666666666666</c:v>
                </c:pt>
                <c:pt idx="401">
                  <c:v>0.16666666666666666</c:v>
                </c:pt>
                <c:pt idx="402">
                  <c:v>0.16666666666666666</c:v>
                </c:pt>
                <c:pt idx="403">
                  <c:v>0.16666666666666666</c:v>
                </c:pt>
                <c:pt idx="404">
                  <c:v>0.16666666666666666</c:v>
                </c:pt>
                <c:pt idx="405">
                  <c:v>0.16666666666666666</c:v>
                </c:pt>
                <c:pt idx="406">
                  <c:v>0.16666666666666666</c:v>
                </c:pt>
                <c:pt idx="407">
                  <c:v>0.16666666666666666</c:v>
                </c:pt>
                <c:pt idx="408">
                  <c:v>0.16666666666666666</c:v>
                </c:pt>
                <c:pt idx="409">
                  <c:v>0.16666666666666666</c:v>
                </c:pt>
                <c:pt idx="410">
                  <c:v>0.16666666666666666</c:v>
                </c:pt>
                <c:pt idx="411">
                  <c:v>0.16666666666666666</c:v>
                </c:pt>
                <c:pt idx="412">
                  <c:v>0.16666666666666666</c:v>
                </c:pt>
                <c:pt idx="413">
                  <c:v>0.16666666666666666</c:v>
                </c:pt>
                <c:pt idx="414">
                  <c:v>0.16666666666666666</c:v>
                </c:pt>
                <c:pt idx="415">
                  <c:v>0.16666666666666666</c:v>
                </c:pt>
                <c:pt idx="416">
                  <c:v>0.16666666666666666</c:v>
                </c:pt>
                <c:pt idx="417">
                  <c:v>0.16666666666666666</c:v>
                </c:pt>
                <c:pt idx="418">
                  <c:v>0.16666666666666666</c:v>
                </c:pt>
                <c:pt idx="419">
                  <c:v>0.16666666666666666</c:v>
                </c:pt>
                <c:pt idx="420">
                  <c:v>0.16666666666666666</c:v>
                </c:pt>
                <c:pt idx="421">
                  <c:v>0.16666666666666666</c:v>
                </c:pt>
                <c:pt idx="422">
                  <c:v>0.16666666666666666</c:v>
                </c:pt>
                <c:pt idx="423">
                  <c:v>0.16666666666666666</c:v>
                </c:pt>
                <c:pt idx="424">
                  <c:v>0.16666666666666666</c:v>
                </c:pt>
                <c:pt idx="425">
                  <c:v>0.16666666666666666</c:v>
                </c:pt>
                <c:pt idx="426">
                  <c:v>0.16666666666666666</c:v>
                </c:pt>
                <c:pt idx="427">
                  <c:v>0.16666666666666666</c:v>
                </c:pt>
                <c:pt idx="428">
                  <c:v>0.16666666666666666</c:v>
                </c:pt>
                <c:pt idx="429">
                  <c:v>0.16666666666666666</c:v>
                </c:pt>
                <c:pt idx="430">
                  <c:v>0.16666666666666666</c:v>
                </c:pt>
                <c:pt idx="431">
                  <c:v>0.16666666666666666</c:v>
                </c:pt>
                <c:pt idx="432">
                  <c:v>0.16666666666666666</c:v>
                </c:pt>
                <c:pt idx="433">
                  <c:v>0.16666666666666666</c:v>
                </c:pt>
                <c:pt idx="434">
                  <c:v>0.16666666666666666</c:v>
                </c:pt>
                <c:pt idx="435">
                  <c:v>0.16666666666666666</c:v>
                </c:pt>
                <c:pt idx="436">
                  <c:v>0.16666666666666666</c:v>
                </c:pt>
                <c:pt idx="437">
                  <c:v>0.16666666666666666</c:v>
                </c:pt>
                <c:pt idx="438">
                  <c:v>0.16666666666666666</c:v>
                </c:pt>
                <c:pt idx="439">
                  <c:v>0.16666666666666666</c:v>
                </c:pt>
                <c:pt idx="440">
                  <c:v>0.16666666666666666</c:v>
                </c:pt>
                <c:pt idx="441">
                  <c:v>0.16666666666666666</c:v>
                </c:pt>
                <c:pt idx="442">
                  <c:v>0.16666666666666666</c:v>
                </c:pt>
                <c:pt idx="443">
                  <c:v>0.16666666666666666</c:v>
                </c:pt>
                <c:pt idx="444">
                  <c:v>0.16666666666666666</c:v>
                </c:pt>
                <c:pt idx="445">
                  <c:v>0.16666666666666666</c:v>
                </c:pt>
                <c:pt idx="446">
                  <c:v>0.16666666666666666</c:v>
                </c:pt>
                <c:pt idx="447">
                  <c:v>0.16666666666666666</c:v>
                </c:pt>
                <c:pt idx="448">
                  <c:v>0.16666666666666666</c:v>
                </c:pt>
                <c:pt idx="449">
                  <c:v>0.16666666666666666</c:v>
                </c:pt>
                <c:pt idx="450">
                  <c:v>0.16666666666666666</c:v>
                </c:pt>
                <c:pt idx="451">
                  <c:v>0.16666666666666666</c:v>
                </c:pt>
                <c:pt idx="452">
                  <c:v>0.16666666666666666</c:v>
                </c:pt>
                <c:pt idx="453">
                  <c:v>0.16666666666666666</c:v>
                </c:pt>
                <c:pt idx="454">
                  <c:v>0.16666666666666666</c:v>
                </c:pt>
                <c:pt idx="455">
                  <c:v>0.16666666666666666</c:v>
                </c:pt>
                <c:pt idx="456">
                  <c:v>0.16666666666666666</c:v>
                </c:pt>
                <c:pt idx="457">
                  <c:v>0.16666666666666666</c:v>
                </c:pt>
                <c:pt idx="458">
                  <c:v>0.16666666666666666</c:v>
                </c:pt>
                <c:pt idx="459">
                  <c:v>0.16666666666666666</c:v>
                </c:pt>
                <c:pt idx="460">
                  <c:v>0.16666666666666666</c:v>
                </c:pt>
                <c:pt idx="461">
                  <c:v>0.16666666666666666</c:v>
                </c:pt>
                <c:pt idx="462">
                  <c:v>0.16666666666666666</c:v>
                </c:pt>
                <c:pt idx="463">
                  <c:v>0.16666666666666666</c:v>
                </c:pt>
                <c:pt idx="464">
                  <c:v>0.16666666666666666</c:v>
                </c:pt>
                <c:pt idx="465">
                  <c:v>0.16666666666666666</c:v>
                </c:pt>
                <c:pt idx="466">
                  <c:v>0.16666666666666666</c:v>
                </c:pt>
                <c:pt idx="467">
                  <c:v>0.16666666666666666</c:v>
                </c:pt>
                <c:pt idx="468">
                  <c:v>0.16666666666666666</c:v>
                </c:pt>
                <c:pt idx="469">
                  <c:v>0.16666666666666666</c:v>
                </c:pt>
                <c:pt idx="470">
                  <c:v>0.16666666666666666</c:v>
                </c:pt>
                <c:pt idx="471">
                  <c:v>0.16666666666666666</c:v>
                </c:pt>
                <c:pt idx="472">
                  <c:v>0.16666666666666666</c:v>
                </c:pt>
                <c:pt idx="473">
                  <c:v>0.16666666666666666</c:v>
                </c:pt>
                <c:pt idx="474">
                  <c:v>0.16666666666666666</c:v>
                </c:pt>
                <c:pt idx="475">
                  <c:v>0.16666666666666666</c:v>
                </c:pt>
                <c:pt idx="476">
                  <c:v>0.16666666666666666</c:v>
                </c:pt>
                <c:pt idx="477">
                  <c:v>0.16666666666666666</c:v>
                </c:pt>
                <c:pt idx="478">
                  <c:v>0.16666666666666666</c:v>
                </c:pt>
                <c:pt idx="479">
                  <c:v>0.16666666666666666</c:v>
                </c:pt>
                <c:pt idx="480">
                  <c:v>0.16666666666666666</c:v>
                </c:pt>
                <c:pt idx="481">
                  <c:v>0.16666666666666666</c:v>
                </c:pt>
                <c:pt idx="482">
                  <c:v>0.16666666666666666</c:v>
                </c:pt>
                <c:pt idx="483">
                  <c:v>0.16666666666666666</c:v>
                </c:pt>
                <c:pt idx="484">
                  <c:v>0.16666666666666666</c:v>
                </c:pt>
                <c:pt idx="485">
                  <c:v>0.16666666666666666</c:v>
                </c:pt>
                <c:pt idx="486">
                  <c:v>0.16666666666666666</c:v>
                </c:pt>
                <c:pt idx="487">
                  <c:v>0.16666666666666666</c:v>
                </c:pt>
                <c:pt idx="488">
                  <c:v>0.16666666666666666</c:v>
                </c:pt>
                <c:pt idx="489">
                  <c:v>0.16666666666666666</c:v>
                </c:pt>
                <c:pt idx="490">
                  <c:v>0.16666666666666666</c:v>
                </c:pt>
                <c:pt idx="491">
                  <c:v>0.16666666666666666</c:v>
                </c:pt>
                <c:pt idx="492">
                  <c:v>0.16666666666666666</c:v>
                </c:pt>
                <c:pt idx="493">
                  <c:v>0.16666666666666666</c:v>
                </c:pt>
                <c:pt idx="494">
                  <c:v>0.16666666666666666</c:v>
                </c:pt>
                <c:pt idx="495">
                  <c:v>0.16666666666666666</c:v>
                </c:pt>
                <c:pt idx="496">
                  <c:v>0.16666666666666666</c:v>
                </c:pt>
                <c:pt idx="497">
                  <c:v>0.16666666666666666</c:v>
                </c:pt>
                <c:pt idx="498">
                  <c:v>0.16666666666666666</c:v>
                </c:pt>
                <c:pt idx="499">
                  <c:v>0.16666666666666666</c:v>
                </c:pt>
                <c:pt idx="500">
                  <c:v>-1.8333333333333333</c:v>
                </c:pt>
                <c:pt idx="501">
                  <c:v>-1.8333333333333333</c:v>
                </c:pt>
                <c:pt idx="502">
                  <c:v>-1.8333333333333333</c:v>
                </c:pt>
                <c:pt idx="503">
                  <c:v>-1.8333333333333333</c:v>
                </c:pt>
                <c:pt idx="504">
                  <c:v>-1.8333333333333333</c:v>
                </c:pt>
                <c:pt idx="505">
                  <c:v>-1.8333333333333333</c:v>
                </c:pt>
                <c:pt idx="506">
                  <c:v>-1.8333333333333333</c:v>
                </c:pt>
                <c:pt idx="507">
                  <c:v>-1.8333333333333333</c:v>
                </c:pt>
                <c:pt idx="508">
                  <c:v>-1.8333333333333333</c:v>
                </c:pt>
                <c:pt idx="509">
                  <c:v>-1.8333333333333333</c:v>
                </c:pt>
                <c:pt idx="510">
                  <c:v>-1.8333333333333333</c:v>
                </c:pt>
                <c:pt idx="511">
                  <c:v>-1.8333333333333333</c:v>
                </c:pt>
                <c:pt idx="512">
                  <c:v>-1.8333333333333333</c:v>
                </c:pt>
                <c:pt idx="513">
                  <c:v>-1.8333333333333333</c:v>
                </c:pt>
                <c:pt idx="514">
                  <c:v>-1.8333333333333333</c:v>
                </c:pt>
                <c:pt idx="515">
                  <c:v>-1.8333333333333333</c:v>
                </c:pt>
                <c:pt idx="516">
                  <c:v>-1.8333333333333333</c:v>
                </c:pt>
                <c:pt idx="517">
                  <c:v>-1.8333333333333333</c:v>
                </c:pt>
                <c:pt idx="518">
                  <c:v>-1.8333333333333333</c:v>
                </c:pt>
                <c:pt idx="519">
                  <c:v>-1.8333333333333333</c:v>
                </c:pt>
                <c:pt idx="520">
                  <c:v>-1.8333333333333333</c:v>
                </c:pt>
                <c:pt idx="521">
                  <c:v>-1.8333333333333333</c:v>
                </c:pt>
                <c:pt idx="522">
                  <c:v>-1.8333333333333333</c:v>
                </c:pt>
                <c:pt idx="523">
                  <c:v>-1.8333333333333333</c:v>
                </c:pt>
                <c:pt idx="524">
                  <c:v>-1.8333333333333333</c:v>
                </c:pt>
                <c:pt idx="525">
                  <c:v>-1.8333333333333333</c:v>
                </c:pt>
                <c:pt idx="526">
                  <c:v>-1.8333333333333333</c:v>
                </c:pt>
                <c:pt idx="527">
                  <c:v>-1.8333333333333333</c:v>
                </c:pt>
                <c:pt idx="528">
                  <c:v>-1.8333333333333333</c:v>
                </c:pt>
                <c:pt idx="529">
                  <c:v>-1.8333333333333333</c:v>
                </c:pt>
                <c:pt idx="530">
                  <c:v>-1.8333333333333333</c:v>
                </c:pt>
                <c:pt idx="531">
                  <c:v>-1.8333333333333333</c:v>
                </c:pt>
                <c:pt idx="532">
                  <c:v>-1.8333333333333333</c:v>
                </c:pt>
                <c:pt idx="533">
                  <c:v>-1.8333333333333333</c:v>
                </c:pt>
                <c:pt idx="534">
                  <c:v>-1.8333333333333333</c:v>
                </c:pt>
                <c:pt idx="535">
                  <c:v>-1.8333333333333333</c:v>
                </c:pt>
                <c:pt idx="536">
                  <c:v>-1.8333333333333333</c:v>
                </c:pt>
                <c:pt idx="537">
                  <c:v>-1.8333333333333333</c:v>
                </c:pt>
                <c:pt idx="538">
                  <c:v>-1.8333333333333333</c:v>
                </c:pt>
                <c:pt idx="539">
                  <c:v>-1.8333333333333333</c:v>
                </c:pt>
                <c:pt idx="540">
                  <c:v>-1.8333333333333333</c:v>
                </c:pt>
                <c:pt idx="541">
                  <c:v>-1.8333333333333333</c:v>
                </c:pt>
                <c:pt idx="542">
                  <c:v>-1.8333333333333333</c:v>
                </c:pt>
                <c:pt idx="543">
                  <c:v>-1.8333333333333333</c:v>
                </c:pt>
                <c:pt idx="544">
                  <c:v>-1.8333333333333333</c:v>
                </c:pt>
                <c:pt idx="545">
                  <c:v>-1.8333333333333333</c:v>
                </c:pt>
                <c:pt idx="546">
                  <c:v>-1.8333333333333333</c:v>
                </c:pt>
                <c:pt idx="547">
                  <c:v>-1.8333333333333333</c:v>
                </c:pt>
                <c:pt idx="548">
                  <c:v>-1.8333333333333333</c:v>
                </c:pt>
                <c:pt idx="549">
                  <c:v>-1.8333333333333333</c:v>
                </c:pt>
                <c:pt idx="550">
                  <c:v>-1.8333333333333333</c:v>
                </c:pt>
                <c:pt idx="551">
                  <c:v>-1.8333333333333333</c:v>
                </c:pt>
                <c:pt idx="552">
                  <c:v>-1.8333333333333333</c:v>
                </c:pt>
                <c:pt idx="553">
                  <c:v>-1.8333333333333333</c:v>
                </c:pt>
                <c:pt idx="554">
                  <c:v>-1.8333333333333333</c:v>
                </c:pt>
                <c:pt idx="555">
                  <c:v>-1.8333333333333333</c:v>
                </c:pt>
                <c:pt idx="556">
                  <c:v>-1.8333333333333333</c:v>
                </c:pt>
                <c:pt idx="557">
                  <c:v>-1.8333333333333333</c:v>
                </c:pt>
                <c:pt idx="558">
                  <c:v>-1.8333333333333333</c:v>
                </c:pt>
                <c:pt idx="559">
                  <c:v>-1.8333333333333333</c:v>
                </c:pt>
                <c:pt idx="560">
                  <c:v>-1.8333333333333333</c:v>
                </c:pt>
                <c:pt idx="561">
                  <c:v>-1.8333333333333333</c:v>
                </c:pt>
                <c:pt idx="562">
                  <c:v>-1.8333333333333333</c:v>
                </c:pt>
                <c:pt idx="563">
                  <c:v>-1.8333333333333333</c:v>
                </c:pt>
                <c:pt idx="564">
                  <c:v>-1.8333333333333333</c:v>
                </c:pt>
                <c:pt idx="565">
                  <c:v>-1.8333333333333333</c:v>
                </c:pt>
                <c:pt idx="566">
                  <c:v>-1.8333333333333333</c:v>
                </c:pt>
                <c:pt idx="567">
                  <c:v>-1.8333333333333333</c:v>
                </c:pt>
                <c:pt idx="568">
                  <c:v>-1.8333333333333333</c:v>
                </c:pt>
                <c:pt idx="569">
                  <c:v>-1.8333333333333333</c:v>
                </c:pt>
                <c:pt idx="570">
                  <c:v>-1.8333333333333333</c:v>
                </c:pt>
                <c:pt idx="571">
                  <c:v>-1.8333333333333333</c:v>
                </c:pt>
                <c:pt idx="572">
                  <c:v>-1.8333333333333333</c:v>
                </c:pt>
                <c:pt idx="573">
                  <c:v>-1.8333333333333333</c:v>
                </c:pt>
                <c:pt idx="574">
                  <c:v>-1.8333333333333333</c:v>
                </c:pt>
                <c:pt idx="575">
                  <c:v>-1.8333333333333333</c:v>
                </c:pt>
                <c:pt idx="576">
                  <c:v>-1.8333333333333333</c:v>
                </c:pt>
                <c:pt idx="577">
                  <c:v>-1.8333333333333333</c:v>
                </c:pt>
                <c:pt idx="578">
                  <c:v>-1.8333333333333333</c:v>
                </c:pt>
                <c:pt idx="579">
                  <c:v>-1.8333333333333333</c:v>
                </c:pt>
                <c:pt idx="580">
                  <c:v>-1.8333333333333333</c:v>
                </c:pt>
                <c:pt idx="581">
                  <c:v>-1.8333333333333333</c:v>
                </c:pt>
                <c:pt idx="582">
                  <c:v>-1.8333333333333333</c:v>
                </c:pt>
                <c:pt idx="583">
                  <c:v>-1.8333333333333333</c:v>
                </c:pt>
                <c:pt idx="584">
                  <c:v>-1.8333333333333333</c:v>
                </c:pt>
                <c:pt idx="585">
                  <c:v>-1.8333333333333333</c:v>
                </c:pt>
                <c:pt idx="586">
                  <c:v>-1.8333333333333333</c:v>
                </c:pt>
                <c:pt idx="587">
                  <c:v>-1.8333333333333333</c:v>
                </c:pt>
                <c:pt idx="588">
                  <c:v>-1.8333333333333333</c:v>
                </c:pt>
                <c:pt idx="589">
                  <c:v>-1.8333333333333333</c:v>
                </c:pt>
                <c:pt idx="590">
                  <c:v>-1.8333333333333333</c:v>
                </c:pt>
                <c:pt idx="591">
                  <c:v>-1.8333333333333333</c:v>
                </c:pt>
                <c:pt idx="592">
                  <c:v>-1.8333333333333333</c:v>
                </c:pt>
                <c:pt idx="593">
                  <c:v>-1.8333333333333333</c:v>
                </c:pt>
                <c:pt idx="594">
                  <c:v>-1.8333333333333333</c:v>
                </c:pt>
                <c:pt idx="595">
                  <c:v>-1.8333333333333333</c:v>
                </c:pt>
                <c:pt idx="596">
                  <c:v>-1.8333333333333333</c:v>
                </c:pt>
                <c:pt idx="597">
                  <c:v>-1.8333333333333333</c:v>
                </c:pt>
                <c:pt idx="598">
                  <c:v>-1.8333333333333333</c:v>
                </c:pt>
                <c:pt idx="599">
                  <c:v>-1.8333333333333333</c:v>
                </c:pt>
                <c:pt idx="600">
                  <c:v>2.1666666666666665</c:v>
                </c:pt>
                <c:pt idx="601">
                  <c:v>2.1666666666666665</c:v>
                </c:pt>
              </c:numCache>
            </c:numRef>
          </c:yVal>
          <c:smooth val="1"/>
        </c:ser>
        <c:ser>
          <c:idx val="1"/>
          <c:order val="1"/>
          <c:tx>
            <c:v>začátek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noFill/>
              </a:ln>
            </c:spPr>
          </c:marker>
          <c:xVal>
            <c:numRef>
              <c:f>' TK'!$I$22:$I$23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 TK'!$T$21:$T$22</c:f>
              <c:numCache>
                <c:ptCount val="2"/>
                <c:pt idx="0">
                  <c:v>0</c:v>
                </c:pt>
                <c:pt idx="1">
                  <c:v>-1.8333333333333333</c:v>
                </c:pt>
              </c:numCache>
            </c:numRef>
          </c:yVal>
          <c:smooth val="1"/>
        </c:ser>
        <c:axId val="45714064"/>
        <c:axId val="8773393"/>
      </c:scatterChart>
      <c:valAx>
        <c:axId val="45714064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( Sa 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73393"/>
        <c:crosses val="autoZero"/>
        <c:crossBetween val="midCat"/>
        <c:dispUnits/>
        <c:majorUnit val="100"/>
        <c:minorUnit val="2"/>
      </c:valAx>
      <c:valAx>
        <c:axId val="8773393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8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</a:t>
                </a: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( - 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14064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FF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41024866"/>
        <c:axId val="33679475"/>
      </c:scatterChart>
      <c:valAx>
        <c:axId val="41024866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( -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79475"/>
        <c:crosses val="autoZero"/>
        <c:crossBetween val="midCat"/>
        <c:dispUnits/>
        <c:majorUnit val="100"/>
      </c:valAx>
      <c:valAx>
        <c:axId val="33679475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</a:t>
                </a:r>
                <a:r>
                  <a:rPr lang="en-US" cap="none" sz="1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0</a:t>
                </a: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( -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24866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4679820"/>
        <c:axId val="43682925"/>
      </c:scatterChart>
      <c:valAx>
        <c:axId val="34679820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( -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82925"/>
        <c:crosses val="autoZero"/>
        <c:crossBetween val="midCat"/>
        <c:dispUnits/>
        <c:majorUnit val="100"/>
      </c:valAx>
      <c:valAx>
        <c:axId val="43682925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</a:t>
                </a:r>
                <a:r>
                  <a:rPr lang="en-US" cap="none" sz="1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</a:t>
                </a: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( -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79820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7602006"/>
        <c:axId val="48656007"/>
      </c:scatterChart>
      <c:valAx>
        <c:axId val="57602006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( -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56007"/>
        <c:crosses val="autoZero"/>
        <c:crossBetween val="midCat"/>
        <c:dispUnits/>
        <c:majorUnit val="100"/>
      </c:valAx>
      <c:valAx>
        <c:axId val="48656007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</a:t>
                </a:r>
                <a:r>
                  <a:rPr lang="en-US" cap="none" sz="1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( -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02006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5250880"/>
        <c:axId val="48822465"/>
      </c:scatterChart>
      <c:valAx>
        <c:axId val="35250880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( -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22465"/>
        <c:crosses val="autoZero"/>
        <c:crossBetween val="midCat"/>
        <c:dispUnits/>
        <c:majorUnit val="100"/>
      </c:valAx>
      <c:valAx>
        <c:axId val="48822465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</a:t>
                </a:r>
                <a:r>
                  <a:rPr lang="en-US" cap="none" sz="1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( -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50880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6749002"/>
        <c:axId val="62305563"/>
      </c:scatterChart>
      <c:valAx>
        <c:axId val="36749002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( -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05563"/>
        <c:crosses val="autoZero"/>
        <c:crossBetween val="midCat"/>
        <c:dispUnits/>
        <c:majorUnit val="100"/>
      </c:valAx>
      <c:valAx>
        <c:axId val="62305563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</a:t>
                </a:r>
                <a:r>
                  <a:rPr lang="en-US" cap="none" sz="1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4</a:t>
                </a: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( -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49002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3879156"/>
        <c:axId val="13585813"/>
      </c:scatterChart>
      <c:valAx>
        <c:axId val="23879156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( -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85813"/>
        <c:crosses val="autoZero"/>
        <c:crossBetween val="midCat"/>
        <c:dispUnits/>
        <c:majorUnit val="100"/>
      </c:valAx>
      <c:valAx>
        <c:axId val="13585813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</a:t>
                </a:r>
                <a:r>
                  <a:rPr lang="en-US" cap="none" sz="1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5</a:t>
                </a: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( -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79156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5163454"/>
        <c:axId val="26709039"/>
      </c:scatterChart>
      <c:valAx>
        <c:axId val="55163454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( -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09039"/>
        <c:crosses val="autoZero"/>
        <c:crossBetween val="midCat"/>
        <c:dispUnits/>
        <c:majorUnit val="100"/>
      </c:valAx>
      <c:valAx>
        <c:axId val="26709039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</a:t>
                </a:r>
                <a:r>
                  <a:rPr lang="en-US" cap="none" sz="1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6</a:t>
                </a: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 -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63454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67"/>
          <c:w val="0.897"/>
          <c:h val="0.86475"/>
        </c:manualLayout>
      </c:layout>
      <c:scatterChart>
        <c:scatterStyle val="smoothMarker"/>
        <c:varyColors val="0"/>
        <c:ser>
          <c:idx val="0"/>
          <c:order val="0"/>
          <c:tx>
            <c:v>veličina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 TK'!$I$22:$I$623</c:f>
              <c:numCache>
                <c:ptCount val="60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</c:numCache>
            </c:numRef>
          </c:xVal>
          <c:yVal>
            <c:numRef>
              <c:f>' TK'!$R$22:$R$623</c:f>
              <c:numCache>
                <c:ptCount val="60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-2</c:v>
                </c:pt>
                <c:pt idx="53">
                  <c:v>-2</c:v>
                </c:pt>
                <c:pt idx="54">
                  <c:v>-2</c:v>
                </c:pt>
                <c:pt idx="55">
                  <c:v>-2</c:v>
                </c:pt>
                <c:pt idx="56">
                  <c:v>-2</c:v>
                </c:pt>
                <c:pt idx="57">
                  <c:v>-2</c:v>
                </c:pt>
                <c:pt idx="58">
                  <c:v>-2</c:v>
                </c:pt>
                <c:pt idx="59">
                  <c:v>-2</c:v>
                </c:pt>
                <c:pt idx="60">
                  <c:v>-2</c:v>
                </c:pt>
                <c:pt idx="61">
                  <c:v>-2</c:v>
                </c:pt>
                <c:pt idx="62">
                  <c:v>-2</c:v>
                </c:pt>
                <c:pt idx="63">
                  <c:v>-2</c:v>
                </c:pt>
                <c:pt idx="64">
                  <c:v>-2</c:v>
                </c:pt>
                <c:pt idx="65">
                  <c:v>-2</c:v>
                </c:pt>
                <c:pt idx="66">
                  <c:v>-2</c:v>
                </c:pt>
                <c:pt idx="67">
                  <c:v>-2</c:v>
                </c:pt>
                <c:pt idx="68">
                  <c:v>-2</c:v>
                </c:pt>
                <c:pt idx="69">
                  <c:v>-2</c:v>
                </c:pt>
                <c:pt idx="70">
                  <c:v>-2</c:v>
                </c:pt>
                <c:pt idx="71">
                  <c:v>-2</c:v>
                </c:pt>
                <c:pt idx="72">
                  <c:v>-2</c:v>
                </c:pt>
                <c:pt idx="73">
                  <c:v>-2</c:v>
                </c:pt>
                <c:pt idx="74">
                  <c:v>-2</c:v>
                </c:pt>
                <c:pt idx="75">
                  <c:v>-2</c:v>
                </c:pt>
                <c:pt idx="76">
                  <c:v>-2</c:v>
                </c:pt>
                <c:pt idx="77">
                  <c:v>-2</c:v>
                </c:pt>
                <c:pt idx="78">
                  <c:v>-2</c:v>
                </c:pt>
                <c:pt idx="79">
                  <c:v>-2</c:v>
                </c:pt>
                <c:pt idx="80">
                  <c:v>-2</c:v>
                </c:pt>
                <c:pt idx="81">
                  <c:v>-2</c:v>
                </c:pt>
                <c:pt idx="82">
                  <c:v>-2</c:v>
                </c:pt>
                <c:pt idx="83">
                  <c:v>-2</c:v>
                </c:pt>
                <c:pt idx="84">
                  <c:v>-2</c:v>
                </c:pt>
                <c:pt idx="85">
                  <c:v>-2</c:v>
                </c:pt>
                <c:pt idx="86">
                  <c:v>-2</c:v>
                </c:pt>
                <c:pt idx="87">
                  <c:v>-2</c:v>
                </c:pt>
                <c:pt idx="88">
                  <c:v>-2</c:v>
                </c:pt>
                <c:pt idx="89">
                  <c:v>-2</c:v>
                </c:pt>
                <c:pt idx="90">
                  <c:v>-2</c:v>
                </c:pt>
                <c:pt idx="91">
                  <c:v>-2</c:v>
                </c:pt>
                <c:pt idx="92">
                  <c:v>-2</c:v>
                </c:pt>
                <c:pt idx="93">
                  <c:v>-2</c:v>
                </c:pt>
                <c:pt idx="94">
                  <c:v>-2</c:v>
                </c:pt>
                <c:pt idx="95">
                  <c:v>-2</c:v>
                </c:pt>
                <c:pt idx="96">
                  <c:v>-2</c:v>
                </c:pt>
                <c:pt idx="97">
                  <c:v>-2</c:v>
                </c:pt>
                <c:pt idx="98">
                  <c:v>-2</c:v>
                </c:pt>
                <c:pt idx="99">
                  <c:v>-2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-1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-1</c:v>
                </c:pt>
                <c:pt idx="217">
                  <c:v>-1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-1</c:v>
                </c:pt>
                <c:pt idx="239">
                  <c:v>-1</c:v>
                </c:pt>
                <c:pt idx="240">
                  <c:v>-1</c:v>
                </c:pt>
                <c:pt idx="241">
                  <c:v>-1</c:v>
                </c:pt>
                <c:pt idx="242">
                  <c:v>-1</c:v>
                </c:pt>
                <c:pt idx="243">
                  <c:v>-1</c:v>
                </c:pt>
                <c:pt idx="244">
                  <c:v>-1</c:v>
                </c:pt>
                <c:pt idx="245">
                  <c:v>-1</c:v>
                </c:pt>
                <c:pt idx="246">
                  <c:v>-1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-1</c:v>
                </c:pt>
                <c:pt idx="251">
                  <c:v>-1</c:v>
                </c:pt>
                <c:pt idx="252">
                  <c:v>-1</c:v>
                </c:pt>
                <c:pt idx="253">
                  <c:v>-1</c:v>
                </c:pt>
                <c:pt idx="254">
                  <c:v>-1</c:v>
                </c:pt>
                <c:pt idx="255">
                  <c:v>-1</c:v>
                </c:pt>
                <c:pt idx="256">
                  <c:v>-1</c:v>
                </c:pt>
                <c:pt idx="257">
                  <c:v>-1</c:v>
                </c:pt>
                <c:pt idx="258">
                  <c:v>-1</c:v>
                </c:pt>
                <c:pt idx="259">
                  <c:v>-1</c:v>
                </c:pt>
                <c:pt idx="260">
                  <c:v>-1</c:v>
                </c:pt>
                <c:pt idx="261">
                  <c:v>-1</c:v>
                </c:pt>
                <c:pt idx="262">
                  <c:v>-1</c:v>
                </c:pt>
                <c:pt idx="263">
                  <c:v>-1</c:v>
                </c:pt>
                <c:pt idx="264">
                  <c:v>-1</c:v>
                </c:pt>
                <c:pt idx="265">
                  <c:v>-1</c:v>
                </c:pt>
                <c:pt idx="266">
                  <c:v>-1</c:v>
                </c:pt>
                <c:pt idx="267">
                  <c:v>-1</c:v>
                </c:pt>
                <c:pt idx="268">
                  <c:v>-1</c:v>
                </c:pt>
                <c:pt idx="269">
                  <c:v>-1</c:v>
                </c:pt>
                <c:pt idx="270">
                  <c:v>-1</c:v>
                </c:pt>
                <c:pt idx="271">
                  <c:v>-1</c:v>
                </c:pt>
                <c:pt idx="272">
                  <c:v>-1</c:v>
                </c:pt>
                <c:pt idx="273">
                  <c:v>-1</c:v>
                </c:pt>
                <c:pt idx="274">
                  <c:v>-1</c:v>
                </c:pt>
                <c:pt idx="275">
                  <c:v>-1</c:v>
                </c:pt>
                <c:pt idx="276">
                  <c:v>-1</c:v>
                </c:pt>
                <c:pt idx="277">
                  <c:v>-1</c:v>
                </c:pt>
                <c:pt idx="278">
                  <c:v>-1</c:v>
                </c:pt>
                <c:pt idx="279">
                  <c:v>-1</c:v>
                </c:pt>
                <c:pt idx="280">
                  <c:v>-1</c:v>
                </c:pt>
                <c:pt idx="281">
                  <c:v>-1</c:v>
                </c:pt>
                <c:pt idx="282">
                  <c:v>-1</c:v>
                </c:pt>
                <c:pt idx="283">
                  <c:v>-1</c:v>
                </c:pt>
                <c:pt idx="284">
                  <c:v>-1</c:v>
                </c:pt>
                <c:pt idx="285">
                  <c:v>-1</c:v>
                </c:pt>
                <c:pt idx="286">
                  <c:v>-1</c:v>
                </c:pt>
                <c:pt idx="287">
                  <c:v>-1</c:v>
                </c:pt>
                <c:pt idx="288">
                  <c:v>-1</c:v>
                </c:pt>
                <c:pt idx="289">
                  <c:v>-1</c:v>
                </c:pt>
                <c:pt idx="290">
                  <c:v>-1</c:v>
                </c:pt>
                <c:pt idx="291">
                  <c:v>-1</c:v>
                </c:pt>
                <c:pt idx="292">
                  <c:v>-1</c:v>
                </c:pt>
                <c:pt idx="293">
                  <c:v>-1</c:v>
                </c:pt>
                <c:pt idx="294">
                  <c:v>-1</c:v>
                </c:pt>
                <c:pt idx="295">
                  <c:v>-1</c:v>
                </c:pt>
                <c:pt idx="296">
                  <c:v>-1</c:v>
                </c:pt>
                <c:pt idx="297">
                  <c:v>-1</c:v>
                </c:pt>
                <c:pt idx="298">
                  <c:v>-1</c:v>
                </c:pt>
                <c:pt idx="299">
                  <c:v>-1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2</c:v>
                </c:pt>
                <c:pt idx="315">
                  <c:v>2</c:v>
                </c:pt>
                <c:pt idx="316">
                  <c:v>2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2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2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2</c:v>
                </c:pt>
                <c:pt idx="356">
                  <c:v>2</c:v>
                </c:pt>
                <c:pt idx="357">
                  <c:v>2</c:v>
                </c:pt>
                <c:pt idx="358">
                  <c:v>2</c:v>
                </c:pt>
                <c:pt idx="359">
                  <c:v>2</c:v>
                </c:pt>
                <c:pt idx="360">
                  <c:v>2</c:v>
                </c:pt>
                <c:pt idx="361">
                  <c:v>2</c:v>
                </c:pt>
                <c:pt idx="362">
                  <c:v>2</c:v>
                </c:pt>
                <c:pt idx="363">
                  <c:v>2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2</c:v>
                </c:pt>
                <c:pt idx="374">
                  <c:v>2</c:v>
                </c:pt>
                <c:pt idx="375">
                  <c:v>2</c:v>
                </c:pt>
                <c:pt idx="376">
                  <c:v>2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-2</c:v>
                </c:pt>
                <c:pt idx="501">
                  <c:v>-2</c:v>
                </c:pt>
                <c:pt idx="502">
                  <c:v>-2</c:v>
                </c:pt>
                <c:pt idx="503">
                  <c:v>-2</c:v>
                </c:pt>
                <c:pt idx="504">
                  <c:v>-2</c:v>
                </c:pt>
                <c:pt idx="505">
                  <c:v>-2</c:v>
                </c:pt>
                <c:pt idx="506">
                  <c:v>-2</c:v>
                </c:pt>
                <c:pt idx="507">
                  <c:v>-2</c:v>
                </c:pt>
                <c:pt idx="508">
                  <c:v>-2</c:v>
                </c:pt>
                <c:pt idx="509">
                  <c:v>-2</c:v>
                </c:pt>
                <c:pt idx="510">
                  <c:v>-2</c:v>
                </c:pt>
                <c:pt idx="511">
                  <c:v>-2</c:v>
                </c:pt>
                <c:pt idx="512">
                  <c:v>-2</c:v>
                </c:pt>
                <c:pt idx="513">
                  <c:v>-2</c:v>
                </c:pt>
                <c:pt idx="514">
                  <c:v>-2</c:v>
                </c:pt>
                <c:pt idx="515">
                  <c:v>-2</c:v>
                </c:pt>
                <c:pt idx="516">
                  <c:v>-2</c:v>
                </c:pt>
                <c:pt idx="517">
                  <c:v>-2</c:v>
                </c:pt>
                <c:pt idx="518">
                  <c:v>-2</c:v>
                </c:pt>
                <c:pt idx="519">
                  <c:v>-2</c:v>
                </c:pt>
                <c:pt idx="520">
                  <c:v>-2</c:v>
                </c:pt>
                <c:pt idx="521">
                  <c:v>-2</c:v>
                </c:pt>
                <c:pt idx="522">
                  <c:v>-2</c:v>
                </c:pt>
                <c:pt idx="523">
                  <c:v>-2</c:v>
                </c:pt>
                <c:pt idx="524">
                  <c:v>-2</c:v>
                </c:pt>
                <c:pt idx="525">
                  <c:v>-2</c:v>
                </c:pt>
                <c:pt idx="526">
                  <c:v>-2</c:v>
                </c:pt>
                <c:pt idx="527">
                  <c:v>-2</c:v>
                </c:pt>
                <c:pt idx="528">
                  <c:v>-2</c:v>
                </c:pt>
                <c:pt idx="529">
                  <c:v>-2</c:v>
                </c:pt>
                <c:pt idx="530">
                  <c:v>-2</c:v>
                </c:pt>
                <c:pt idx="531">
                  <c:v>-2</c:v>
                </c:pt>
                <c:pt idx="532">
                  <c:v>-2</c:v>
                </c:pt>
                <c:pt idx="533">
                  <c:v>-2</c:v>
                </c:pt>
                <c:pt idx="534">
                  <c:v>-2</c:v>
                </c:pt>
                <c:pt idx="535">
                  <c:v>-2</c:v>
                </c:pt>
                <c:pt idx="536">
                  <c:v>-2</c:v>
                </c:pt>
                <c:pt idx="537">
                  <c:v>-2</c:v>
                </c:pt>
                <c:pt idx="538">
                  <c:v>-2</c:v>
                </c:pt>
                <c:pt idx="539">
                  <c:v>-2</c:v>
                </c:pt>
                <c:pt idx="540">
                  <c:v>-2</c:v>
                </c:pt>
                <c:pt idx="541">
                  <c:v>-2</c:v>
                </c:pt>
                <c:pt idx="542">
                  <c:v>-2</c:v>
                </c:pt>
                <c:pt idx="543">
                  <c:v>-2</c:v>
                </c:pt>
                <c:pt idx="544">
                  <c:v>-2</c:v>
                </c:pt>
                <c:pt idx="545">
                  <c:v>-2</c:v>
                </c:pt>
                <c:pt idx="546">
                  <c:v>-2</c:v>
                </c:pt>
                <c:pt idx="547">
                  <c:v>-2</c:v>
                </c:pt>
                <c:pt idx="548">
                  <c:v>-2</c:v>
                </c:pt>
                <c:pt idx="549">
                  <c:v>-2</c:v>
                </c:pt>
                <c:pt idx="550">
                  <c:v>-2</c:v>
                </c:pt>
                <c:pt idx="551">
                  <c:v>-2</c:v>
                </c:pt>
                <c:pt idx="552">
                  <c:v>-2</c:v>
                </c:pt>
                <c:pt idx="553">
                  <c:v>-2</c:v>
                </c:pt>
                <c:pt idx="554">
                  <c:v>-2</c:v>
                </c:pt>
                <c:pt idx="555">
                  <c:v>-2</c:v>
                </c:pt>
                <c:pt idx="556">
                  <c:v>-2</c:v>
                </c:pt>
                <c:pt idx="557">
                  <c:v>-2</c:v>
                </c:pt>
                <c:pt idx="558">
                  <c:v>-2</c:v>
                </c:pt>
                <c:pt idx="559">
                  <c:v>-2</c:v>
                </c:pt>
                <c:pt idx="560">
                  <c:v>-2</c:v>
                </c:pt>
                <c:pt idx="561">
                  <c:v>-2</c:v>
                </c:pt>
                <c:pt idx="562">
                  <c:v>-2</c:v>
                </c:pt>
                <c:pt idx="563">
                  <c:v>-2</c:v>
                </c:pt>
                <c:pt idx="564">
                  <c:v>-2</c:v>
                </c:pt>
                <c:pt idx="565">
                  <c:v>-2</c:v>
                </c:pt>
                <c:pt idx="566">
                  <c:v>-2</c:v>
                </c:pt>
                <c:pt idx="567">
                  <c:v>-2</c:v>
                </c:pt>
                <c:pt idx="568">
                  <c:v>-2</c:v>
                </c:pt>
                <c:pt idx="569">
                  <c:v>-2</c:v>
                </c:pt>
                <c:pt idx="570">
                  <c:v>-2</c:v>
                </c:pt>
                <c:pt idx="571">
                  <c:v>-2</c:v>
                </c:pt>
                <c:pt idx="572">
                  <c:v>-2</c:v>
                </c:pt>
                <c:pt idx="573">
                  <c:v>-2</c:v>
                </c:pt>
                <c:pt idx="574">
                  <c:v>-2</c:v>
                </c:pt>
                <c:pt idx="575">
                  <c:v>-2</c:v>
                </c:pt>
                <c:pt idx="576">
                  <c:v>-2</c:v>
                </c:pt>
                <c:pt idx="577">
                  <c:v>-2</c:v>
                </c:pt>
                <c:pt idx="578">
                  <c:v>-2</c:v>
                </c:pt>
                <c:pt idx="579">
                  <c:v>-2</c:v>
                </c:pt>
                <c:pt idx="580">
                  <c:v>-2</c:v>
                </c:pt>
                <c:pt idx="581">
                  <c:v>-2</c:v>
                </c:pt>
                <c:pt idx="582">
                  <c:v>-2</c:v>
                </c:pt>
                <c:pt idx="583">
                  <c:v>-2</c:v>
                </c:pt>
                <c:pt idx="584">
                  <c:v>-2</c:v>
                </c:pt>
                <c:pt idx="585">
                  <c:v>-2</c:v>
                </c:pt>
                <c:pt idx="586">
                  <c:v>-2</c:v>
                </c:pt>
                <c:pt idx="587">
                  <c:v>-2</c:v>
                </c:pt>
                <c:pt idx="588">
                  <c:v>-2</c:v>
                </c:pt>
                <c:pt idx="589">
                  <c:v>-2</c:v>
                </c:pt>
                <c:pt idx="590">
                  <c:v>-2</c:v>
                </c:pt>
                <c:pt idx="591">
                  <c:v>-2</c:v>
                </c:pt>
                <c:pt idx="592">
                  <c:v>-2</c:v>
                </c:pt>
                <c:pt idx="593">
                  <c:v>-2</c:v>
                </c:pt>
                <c:pt idx="594">
                  <c:v>-2</c:v>
                </c:pt>
                <c:pt idx="595">
                  <c:v>-2</c:v>
                </c:pt>
                <c:pt idx="596">
                  <c:v>-2</c:v>
                </c:pt>
                <c:pt idx="597">
                  <c:v>-2</c:v>
                </c:pt>
                <c:pt idx="598">
                  <c:v>-2</c:v>
                </c:pt>
                <c:pt idx="599">
                  <c:v>-2</c:v>
                </c:pt>
                <c:pt idx="600">
                  <c:v>2</c:v>
                </c:pt>
                <c:pt idx="601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v>začátek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noFill/>
              </a:ln>
            </c:spPr>
          </c:marker>
          <c:xVal>
            <c:numRef>
              <c:f>' TK'!$I$22:$I$23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 TK'!$K$21:$K$22</c:f>
              <c:numCache>
                <c:ptCount val="2"/>
                <c:pt idx="0">
                  <c:v>0</c:v>
                </c:pt>
                <c:pt idx="1">
                  <c:v>-2</c:v>
                </c:pt>
              </c:numCache>
            </c:numRef>
          </c:yVal>
          <c:smooth val="1"/>
        </c:ser>
        <c:axId val="39054760"/>
        <c:axId val="15948521"/>
      </c:scatterChart>
      <c:valAx>
        <c:axId val="39054760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( Sa )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48521"/>
        <c:crosses val="autoZero"/>
        <c:crossBetween val="midCat"/>
        <c:dispUnits/>
        <c:majorUnit val="100"/>
        <c:minorUnit val="2"/>
      </c:valAx>
      <c:valAx>
        <c:axId val="15948521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( - 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54760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FF00FF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</xdr:row>
      <xdr:rowOff>304800</xdr:rowOff>
    </xdr:from>
    <xdr:to>
      <xdr:col>15</xdr:col>
      <xdr:colOff>0</xdr:colOff>
      <xdr:row>7</xdr:row>
      <xdr:rowOff>9525</xdr:rowOff>
    </xdr:to>
    <xdr:graphicFrame>
      <xdr:nvGraphicFramePr>
        <xdr:cNvPr id="1" name="graf 1025"/>
        <xdr:cNvGraphicFramePr/>
      </xdr:nvGraphicFramePr>
      <xdr:xfrm>
        <a:off x="2924175" y="609600"/>
        <a:ext cx="2324100" cy="153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graphicFrame>
      <xdr:nvGraphicFramePr>
        <xdr:cNvPr id="2" name="graf 1026"/>
        <xdr:cNvGraphicFramePr/>
      </xdr:nvGraphicFramePr>
      <xdr:xfrm>
        <a:off x="1666875" y="2438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graphicFrame>
      <xdr:nvGraphicFramePr>
        <xdr:cNvPr id="3" name="graf 1037"/>
        <xdr:cNvGraphicFramePr/>
      </xdr:nvGraphicFramePr>
      <xdr:xfrm>
        <a:off x="1666875" y="2438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graphicFrame>
      <xdr:nvGraphicFramePr>
        <xdr:cNvPr id="4" name="graf 1038"/>
        <xdr:cNvGraphicFramePr/>
      </xdr:nvGraphicFramePr>
      <xdr:xfrm>
        <a:off x="1666875" y="2438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graphicFrame>
      <xdr:nvGraphicFramePr>
        <xdr:cNvPr id="5" name="graf 1039"/>
        <xdr:cNvGraphicFramePr/>
      </xdr:nvGraphicFramePr>
      <xdr:xfrm>
        <a:off x="1666875" y="2438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graphicFrame>
      <xdr:nvGraphicFramePr>
        <xdr:cNvPr id="6" name="graf 1040"/>
        <xdr:cNvGraphicFramePr/>
      </xdr:nvGraphicFramePr>
      <xdr:xfrm>
        <a:off x="1666875" y="2438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graphicFrame>
      <xdr:nvGraphicFramePr>
        <xdr:cNvPr id="7" name="graf 1041"/>
        <xdr:cNvGraphicFramePr/>
      </xdr:nvGraphicFramePr>
      <xdr:xfrm>
        <a:off x="1666875" y="24384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13</xdr:row>
      <xdr:rowOff>304800</xdr:rowOff>
    </xdr:from>
    <xdr:to>
      <xdr:col>7</xdr:col>
      <xdr:colOff>0</xdr:colOff>
      <xdr:row>14</xdr:row>
      <xdr:rowOff>0</xdr:rowOff>
    </xdr:to>
    <xdr:graphicFrame>
      <xdr:nvGraphicFramePr>
        <xdr:cNvPr id="8" name="graf 1042"/>
        <xdr:cNvGraphicFramePr/>
      </xdr:nvGraphicFramePr>
      <xdr:xfrm>
        <a:off x="2581275" y="42672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8</xdr:col>
      <xdr:colOff>0</xdr:colOff>
      <xdr:row>4</xdr:row>
      <xdr:rowOff>295275</xdr:rowOff>
    </xdr:to>
    <xdr:graphicFrame>
      <xdr:nvGraphicFramePr>
        <xdr:cNvPr id="1" name="graf 1"/>
        <xdr:cNvGraphicFramePr/>
      </xdr:nvGraphicFramePr>
      <xdr:xfrm>
        <a:off x="333375" y="0"/>
        <a:ext cx="2333625" cy="151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323850</xdr:colOff>
      <xdr:row>0</xdr:row>
      <xdr:rowOff>0</xdr:rowOff>
    </xdr:from>
    <xdr:to>
      <xdr:col>16</xdr:col>
      <xdr:colOff>0</xdr:colOff>
      <xdr:row>5</xdr:row>
      <xdr:rowOff>0</xdr:rowOff>
    </xdr:to>
    <xdr:graphicFrame>
      <xdr:nvGraphicFramePr>
        <xdr:cNvPr id="2" name="graf 2"/>
        <xdr:cNvGraphicFramePr/>
      </xdr:nvGraphicFramePr>
      <xdr:xfrm>
        <a:off x="2990850" y="0"/>
        <a:ext cx="2343150" cy="152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6</xdr:row>
      <xdr:rowOff>9525</xdr:rowOff>
    </xdr:from>
    <xdr:to>
      <xdr:col>24</xdr:col>
      <xdr:colOff>0</xdr:colOff>
      <xdr:row>10</xdr:row>
      <xdr:rowOff>295275</xdr:rowOff>
    </xdr:to>
    <xdr:graphicFrame>
      <xdr:nvGraphicFramePr>
        <xdr:cNvPr id="3" name="graf 19"/>
        <xdr:cNvGraphicFramePr/>
      </xdr:nvGraphicFramePr>
      <xdr:xfrm>
        <a:off x="5667375" y="1838325"/>
        <a:ext cx="2333625" cy="1504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24</xdr:col>
      <xdr:colOff>9525</xdr:colOff>
      <xdr:row>17</xdr:row>
      <xdr:rowOff>9525</xdr:rowOff>
    </xdr:to>
    <xdr:graphicFrame>
      <xdr:nvGraphicFramePr>
        <xdr:cNvPr id="4" name="graf 20"/>
        <xdr:cNvGraphicFramePr/>
      </xdr:nvGraphicFramePr>
      <xdr:xfrm>
        <a:off x="5667375" y="3657600"/>
        <a:ext cx="2343150" cy="153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9525</xdr:colOff>
      <xdr:row>0</xdr:row>
      <xdr:rowOff>0</xdr:rowOff>
    </xdr:from>
    <xdr:to>
      <xdr:col>24</xdr:col>
      <xdr:colOff>9525</xdr:colOff>
      <xdr:row>4</xdr:row>
      <xdr:rowOff>295275</xdr:rowOff>
    </xdr:to>
    <xdr:graphicFrame>
      <xdr:nvGraphicFramePr>
        <xdr:cNvPr id="5" name="graf 25"/>
        <xdr:cNvGraphicFramePr/>
      </xdr:nvGraphicFramePr>
      <xdr:xfrm>
        <a:off x="5676900" y="0"/>
        <a:ext cx="2333625" cy="1514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ij.Ef.+%20DC+ac.%20Per.v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1.Grafy"/>
      <sheetName val="2.Grafy"/>
      <sheetName val="1.TK"/>
      <sheetName val="3.TK"/>
    </sheetNames>
    <sheetDataSet>
      <sheetData sheetId="0">
        <row r="14">
          <cell r="D14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96"/>
  <sheetViews>
    <sheetView tabSelected="1" zoomScalePageLayoutView="0" workbookViewId="0" topLeftCell="A1">
      <selection activeCell="S14" sqref="S14"/>
    </sheetView>
  </sheetViews>
  <sheetFormatPr defaultColWidth="5.00390625" defaultRowHeight="24" customHeight="1"/>
  <cols>
    <col min="1" max="6" width="5.00390625" style="0" customWidth="1"/>
    <col min="7" max="7" width="8.7109375" style="0" customWidth="1"/>
    <col min="8" max="20" width="5.00390625" style="0" customWidth="1"/>
    <col min="21" max="21" width="8.7109375" style="0" customWidth="1"/>
  </cols>
  <sheetData>
    <row r="1" spans="2:15" ht="24" customHeight="1">
      <c r="B1" s="5" t="s">
        <v>32</v>
      </c>
      <c r="C1" s="5"/>
      <c r="D1" s="5"/>
      <c r="E1" s="5"/>
      <c r="F1" s="6"/>
      <c r="G1" s="6"/>
      <c r="H1" s="77" t="s">
        <v>36</v>
      </c>
      <c r="I1" s="77"/>
      <c r="J1" s="77"/>
      <c r="K1" s="77"/>
      <c r="L1" s="77"/>
      <c r="M1" s="77"/>
      <c r="N1" s="77"/>
      <c r="O1" s="77"/>
    </row>
    <row r="2" spans="2:22" ht="24" customHeight="1" thickBot="1">
      <c r="B2" s="76" t="s">
        <v>35</v>
      </c>
      <c r="C2" s="6"/>
      <c r="D2" s="6"/>
      <c r="E2" s="6"/>
      <c r="F2" s="6"/>
      <c r="H2" s="24"/>
      <c r="I2" s="24"/>
      <c r="J2" s="24"/>
      <c r="K2" s="24"/>
      <c r="L2" s="24"/>
      <c r="M2" s="24"/>
      <c r="N2" s="24"/>
      <c r="O2" s="24"/>
      <c r="P2" s="24"/>
      <c r="S2" s="76" t="s">
        <v>67</v>
      </c>
      <c r="T2" s="6"/>
      <c r="U2" s="6"/>
      <c r="V2" s="6"/>
    </row>
    <row r="3" spans="2:21" ht="24" customHeight="1">
      <c r="B3" s="21" t="s">
        <v>9</v>
      </c>
      <c r="C3" s="12" t="s">
        <v>1</v>
      </c>
      <c r="D3" s="13">
        <v>-2</v>
      </c>
      <c r="H3" s="24"/>
      <c r="I3" s="24"/>
      <c r="J3" s="24"/>
      <c r="K3" s="24"/>
      <c r="L3" s="24"/>
      <c r="M3" s="25"/>
      <c r="N3" s="24"/>
      <c r="O3" s="24"/>
      <c r="P3" s="24"/>
      <c r="S3" s="59" t="s">
        <v>4</v>
      </c>
      <c r="T3" s="60" t="s">
        <v>16</v>
      </c>
      <c r="U3" s="61">
        <f>SQRT(' TK'!S20)</f>
        <v>1.6832508230603465</v>
      </c>
    </row>
    <row r="4" spans="2:21" ht="24" customHeight="1">
      <c r="B4" s="22" t="s">
        <v>26</v>
      </c>
      <c r="C4" s="14" t="s">
        <v>1</v>
      </c>
      <c r="D4" s="15">
        <v>4</v>
      </c>
      <c r="H4" s="24"/>
      <c r="I4" s="24"/>
      <c r="J4" s="24"/>
      <c r="K4" s="24"/>
      <c r="L4" s="24"/>
      <c r="M4" s="25"/>
      <c r="N4" s="25"/>
      <c r="O4" s="24"/>
      <c r="P4" s="24"/>
      <c r="S4" s="62" t="s">
        <v>7</v>
      </c>
      <c r="T4" s="63" t="s">
        <v>16</v>
      </c>
      <c r="U4" s="64">
        <f>' TK'!D4</f>
        <v>-0.16666666666666666</v>
      </c>
    </row>
    <row r="5" spans="2:21" ht="24" customHeight="1" thickBot="1">
      <c r="B5" s="22" t="s">
        <v>27</v>
      </c>
      <c r="C5" s="14" t="s">
        <v>1</v>
      </c>
      <c r="D5" s="15">
        <v>-3</v>
      </c>
      <c r="H5" s="24"/>
      <c r="I5" s="24"/>
      <c r="J5" s="24"/>
      <c r="K5" s="24"/>
      <c r="L5" s="24"/>
      <c r="M5" s="25"/>
      <c r="N5" s="24"/>
      <c r="O5" s="24"/>
      <c r="P5" s="24"/>
      <c r="S5" s="70" t="s">
        <v>8</v>
      </c>
      <c r="T5" s="71" t="s">
        <v>16</v>
      </c>
      <c r="U5" s="72">
        <f>SQRT(' TK'!U20)</f>
        <v>1.674979270186814</v>
      </c>
    </row>
    <row r="6" spans="2:24" ht="24" customHeight="1" thickBot="1">
      <c r="B6" s="22" t="s">
        <v>28</v>
      </c>
      <c r="C6" s="14" t="s">
        <v>1</v>
      </c>
      <c r="D6" s="15">
        <v>3</v>
      </c>
      <c r="H6" s="24"/>
      <c r="I6" s="24"/>
      <c r="J6" s="24"/>
      <c r="K6" s="24"/>
      <c r="L6" s="24"/>
      <c r="M6" s="25"/>
      <c r="N6" s="24"/>
      <c r="O6" s="24"/>
      <c r="P6" s="24"/>
      <c r="S6" s="73" t="s">
        <v>14</v>
      </c>
      <c r="T6" s="74" t="s">
        <v>16</v>
      </c>
      <c r="U6" s="75">
        <f>SQRT(' TK'!AD20)</f>
        <v>0.981101442740116</v>
      </c>
      <c r="V6" s="138" t="s">
        <v>62</v>
      </c>
      <c r="W6" s="139" t="s">
        <v>63</v>
      </c>
      <c r="X6" s="140">
        <f>' TK'!G6</f>
        <v>-83.11322444637052</v>
      </c>
    </row>
    <row r="7" spans="2:21" ht="24" customHeight="1">
      <c r="B7" s="22" t="s">
        <v>29</v>
      </c>
      <c r="C7" s="14" t="s">
        <v>1</v>
      </c>
      <c r="D7" s="15">
        <v>-2</v>
      </c>
      <c r="H7" s="24"/>
      <c r="I7" s="24"/>
      <c r="J7" s="24"/>
      <c r="K7" s="24"/>
      <c r="L7" s="24"/>
      <c r="M7" s="25"/>
      <c r="N7" s="24"/>
      <c r="O7" s="24"/>
      <c r="P7" s="24"/>
      <c r="S7" s="65" t="s">
        <v>15</v>
      </c>
      <c r="T7" s="66" t="s">
        <v>16</v>
      </c>
      <c r="U7" s="67">
        <f>SQRT(' TK'!AF20)</f>
        <v>1.3575697089316687</v>
      </c>
    </row>
    <row r="8" spans="2:21" ht="24" customHeight="1" thickBot="1">
      <c r="B8" s="22" t="s">
        <v>30</v>
      </c>
      <c r="C8" s="14" t="s">
        <v>1</v>
      </c>
      <c r="D8" s="15">
        <v>-2</v>
      </c>
      <c r="H8" s="24"/>
      <c r="I8" s="24"/>
      <c r="J8" s="24"/>
      <c r="K8" s="24"/>
      <c r="L8" s="24"/>
      <c r="M8" s="25"/>
      <c r="N8" s="24"/>
      <c r="O8" s="24"/>
      <c r="P8" s="24"/>
      <c r="S8" s="68" t="s">
        <v>25</v>
      </c>
      <c r="T8" s="86" t="s">
        <v>13</v>
      </c>
      <c r="U8" s="69">
        <f>100*U7/U6</f>
        <v>138.37200209798036</v>
      </c>
    </row>
    <row r="9" spans="2:4" ht="24" customHeight="1">
      <c r="B9" s="22" t="s">
        <v>31</v>
      </c>
      <c r="C9" s="14" t="s">
        <v>1</v>
      </c>
      <c r="D9" s="15">
        <v>4</v>
      </c>
    </row>
    <row r="10" spans="2:6" ht="24" customHeight="1" thickBot="1">
      <c r="B10" s="23" t="s">
        <v>10</v>
      </c>
      <c r="C10" s="16" t="s">
        <v>1</v>
      </c>
      <c r="D10" s="17" t="s">
        <v>6</v>
      </c>
      <c r="E10" s="6"/>
      <c r="F10" s="6"/>
    </row>
    <row r="11" spans="1:6" ht="24" customHeight="1">
      <c r="A11" s="5" t="s">
        <v>33</v>
      </c>
      <c r="B11" s="5"/>
      <c r="C11" s="5"/>
      <c r="D11" s="5"/>
      <c r="E11" s="5"/>
      <c r="F11" s="5"/>
    </row>
    <row r="12" spans="1:4" ht="24" customHeight="1">
      <c r="A12" s="5" t="s">
        <v>34</v>
      </c>
      <c r="B12" s="5"/>
      <c r="C12" s="5"/>
      <c r="D12" s="5"/>
    </row>
    <row r="13" spans="2:5" ht="24" customHeight="1" thickBot="1">
      <c r="B13" s="78" t="s">
        <v>37</v>
      </c>
      <c r="C13" s="8"/>
      <c r="D13" s="9"/>
      <c r="E13" s="6"/>
    </row>
    <row r="14" spans="2:4" ht="24" customHeight="1" thickBot="1" thickTop="1">
      <c r="B14" s="41" t="s">
        <v>5</v>
      </c>
      <c r="C14" s="42" t="s">
        <v>18</v>
      </c>
      <c r="D14" s="20">
        <v>600</v>
      </c>
    </row>
    <row r="15" spans="2:6" ht="24" customHeight="1">
      <c r="B15" s="2"/>
      <c r="C15" s="1"/>
      <c r="D15" s="1"/>
      <c r="E15" s="10"/>
      <c r="F15" s="10"/>
    </row>
    <row r="16" spans="2:5" ht="24" customHeight="1" thickBot="1">
      <c r="B16" s="78" t="s">
        <v>55</v>
      </c>
      <c r="C16" s="7"/>
      <c r="D16" s="6"/>
      <c r="E16" s="10"/>
    </row>
    <row r="17" spans="2:4" ht="24" customHeight="1" thickBot="1">
      <c r="B17" s="40" t="s">
        <v>3</v>
      </c>
      <c r="C17" s="18" t="s">
        <v>21</v>
      </c>
      <c r="D17" s="19">
        <v>1</v>
      </c>
    </row>
    <row r="72" ht="24" customHeight="1">
      <c r="H72" s="3"/>
    </row>
    <row r="84" ht="24" customHeight="1">
      <c r="H84" s="3"/>
    </row>
    <row r="96" ht="24" customHeight="1">
      <c r="H96" s="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3:AB68"/>
  <sheetViews>
    <sheetView zoomScalePageLayoutView="0" workbookViewId="0" topLeftCell="G1">
      <selection activeCell="P15" sqref="P15"/>
    </sheetView>
  </sheetViews>
  <sheetFormatPr defaultColWidth="5.00390625" defaultRowHeight="24" customHeight="1"/>
  <sheetData>
    <row r="3" spans="9:17" ht="24" customHeight="1">
      <c r="I3" s="4" t="s">
        <v>0</v>
      </c>
      <c r="Q3" s="11" t="s">
        <v>2</v>
      </c>
    </row>
    <row r="6" spans="2:24" ht="24" customHeight="1">
      <c r="B6" s="154" t="s">
        <v>69</v>
      </c>
      <c r="C6" s="154"/>
      <c r="D6" s="154"/>
      <c r="F6" s="35" t="s">
        <v>4</v>
      </c>
      <c r="G6" s="34" t="s">
        <v>0</v>
      </c>
      <c r="H6" s="32">
        <f>SQRT(' TK'!S20)</f>
        <v>1.6832508230603465</v>
      </c>
      <c r="J6" s="37" t="s">
        <v>71</v>
      </c>
      <c r="K6" s="37"/>
      <c r="L6" s="37"/>
      <c r="M6" s="6"/>
      <c r="N6" s="31" t="s">
        <v>7</v>
      </c>
      <c r="O6" s="34" t="s">
        <v>0</v>
      </c>
      <c r="P6" s="32">
        <f>' TK'!R20</f>
        <v>-0.16666666666666666</v>
      </c>
      <c r="R6" s="5" t="s">
        <v>72</v>
      </c>
      <c r="S6" s="5"/>
      <c r="T6" s="5"/>
      <c r="U6" s="4" t="s">
        <v>0</v>
      </c>
      <c r="V6" s="31" t="s">
        <v>8</v>
      </c>
      <c r="W6" s="34" t="s">
        <v>0</v>
      </c>
      <c r="X6" s="32">
        <f>SQRT(' TK'!U20)</f>
        <v>1.674979270186814</v>
      </c>
    </row>
    <row r="7" spans="22:24" ht="24" customHeight="1" thickBot="1">
      <c r="V7" s="5"/>
      <c r="W7" s="5"/>
      <c r="X7" s="5"/>
    </row>
    <row r="8" spans="10:24" ht="24" customHeight="1" thickBot="1">
      <c r="J8" s="5"/>
      <c r="K8" s="5"/>
      <c r="L8" s="128" t="s">
        <v>23</v>
      </c>
      <c r="M8" s="129"/>
      <c r="N8" s="130"/>
      <c r="O8" s="5"/>
      <c r="X8" s="27"/>
    </row>
    <row r="9" spans="10:24" ht="24" customHeight="1" thickBot="1">
      <c r="J9" s="157" t="s">
        <v>24</v>
      </c>
      <c r="K9" s="158"/>
      <c r="L9" s="37"/>
      <c r="M9" s="37"/>
      <c r="N9" s="159"/>
      <c r="O9" s="158"/>
      <c r="P9" s="160"/>
      <c r="X9" s="27"/>
    </row>
    <row r="10" spans="10:16" ht="24" customHeight="1" thickBot="1">
      <c r="J10" s="161" t="s">
        <v>74</v>
      </c>
      <c r="K10" s="162"/>
      <c r="L10" s="162"/>
      <c r="M10" s="163"/>
      <c r="N10" s="164" t="s">
        <v>0</v>
      </c>
      <c r="O10" s="165">
        <f>100*X18/X12</f>
        <v>138.37200209798036</v>
      </c>
      <c r="P10" s="166" t="s">
        <v>13</v>
      </c>
    </row>
    <row r="12" spans="18:28" ht="24" customHeight="1">
      <c r="R12" s="155" t="s">
        <v>70</v>
      </c>
      <c r="S12" s="155"/>
      <c r="T12" s="155"/>
      <c r="U12" s="11" t="s">
        <v>2</v>
      </c>
      <c r="V12" s="36" t="s">
        <v>14</v>
      </c>
      <c r="W12" s="34" t="s">
        <v>0</v>
      </c>
      <c r="X12" s="6">
        <f>SQRT(' TK'!AD20)</f>
        <v>0.981101442740116</v>
      </c>
      <c r="Y12" s="36" t="s">
        <v>62</v>
      </c>
      <c r="Z12" s="34" t="s">
        <v>0</v>
      </c>
      <c r="AA12" s="127">
        <f>' TK'!G6</f>
        <v>-83.11322444637052</v>
      </c>
      <c r="AB12" s="6" t="s">
        <v>63</v>
      </c>
    </row>
    <row r="13" ht="24" customHeight="1">
      <c r="Q13" s="5"/>
    </row>
    <row r="18" spans="9:24" ht="24" customHeight="1">
      <c r="I18" s="6"/>
      <c r="J18" s="6"/>
      <c r="K18" s="6"/>
      <c r="L18" s="6"/>
      <c r="M18" s="6"/>
      <c r="R18" s="156" t="s">
        <v>73</v>
      </c>
      <c r="S18" s="156"/>
      <c r="T18" s="33"/>
      <c r="U18" s="6"/>
      <c r="V18" s="36" t="s">
        <v>15</v>
      </c>
      <c r="W18" s="34" t="s">
        <v>0</v>
      </c>
      <c r="X18" s="6">
        <f>SQRT(' TK'!AF20)</f>
        <v>1.3575697089316687</v>
      </c>
    </row>
    <row r="19" ht="24" customHeight="1">
      <c r="Y19" s="6"/>
    </row>
    <row r="25" ht="24" customHeight="1">
      <c r="L25" s="29"/>
    </row>
    <row r="26" ht="24" customHeight="1">
      <c r="L26" s="28"/>
    </row>
    <row r="27" ht="24" customHeight="1">
      <c r="L27" s="29"/>
    </row>
    <row r="28" ht="24" customHeight="1">
      <c r="L28" s="29"/>
    </row>
    <row r="29" ht="24" customHeight="1">
      <c r="L29" s="29"/>
    </row>
    <row r="30" ht="24" customHeight="1">
      <c r="L30" s="29"/>
    </row>
    <row r="31" ht="24" customHeight="1">
      <c r="L31" s="29"/>
    </row>
    <row r="32" ht="24" customHeight="1">
      <c r="L32" s="28"/>
    </row>
    <row r="33" ht="24" customHeight="1">
      <c r="L33" s="29"/>
    </row>
    <row r="34" ht="24" customHeight="1">
      <c r="L34" s="29"/>
    </row>
    <row r="35" ht="24" customHeight="1">
      <c r="L35" s="29"/>
    </row>
    <row r="36" ht="24" customHeight="1">
      <c r="L36" s="29"/>
    </row>
    <row r="37" ht="24" customHeight="1">
      <c r="L37" s="29"/>
    </row>
    <row r="38" ht="24" customHeight="1">
      <c r="L38" s="28"/>
    </row>
    <row r="39" ht="24" customHeight="1">
      <c r="L39" s="29"/>
    </row>
    <row r="40" ht="24" customHeight="1">
      <c r="L40" s="29"/>
    </row>
    <row r="41" ht="24" customHeight="1">
      <c r="L41" s="29"/>
    </row>
    <row r="42" ht="24" customHeight="1">
      <c r="L42" s="29"/>
    </row>
    <row r="43" ht="24" customHeight="1">
      <c r="L43" s="29"/>
    </row>
    <row r="44" ht="24" customHeight="1">
      <c r="L44" s="28"/>
    </row>
    <row r="45" ht="24" customHeight="1">
      <c r="L45" s="29"/>
    </row>
    <row r="46" ht="24" customHeight="1">
      <c r="L46" s="29"/>
    </row>
    <row r="47" ht="24" customHeight="1">
      <c r="L47" s="29"/>
    </row>
    <row r="48" ht="24" customHeight="1">
      <c r="L48" s="29"/>
    </row>
    <row r="49" ht="24" customHeight="1">
      <c r="L49" s="29"/>
    </row>
    <row r="50" ht="24" customHeight="1">
      <c r="L50" s="28"/>
    </row>
    <row r="51" ht="24" customHeight="1">
      <c r="L51" s="29"/>
    </row>
    <row r="52" ht="24" customHeight="1">
      <c r="L52" s="29"/>
    </row>
    <row r="53" ht="24" customHeight="1">
      <c r="L53" s="29"/>
    </row>
    <row r="54" ht="24" customHeight="1">
      <c r="L54" s="29"/>
    </row>
    <row r="55" ht="24" customHeight="1">
      <c r="L55" s="29"/>
    </row>
    <row r="56" ht="24" customHeight="1">
      <c r="L56" s="28"/>
    </row>
    <row r="57" ht="24" customHeight="1">
      <c r="L57" s="29"/>
    </row>
    <row r="58" ht="24" customHeight="1">
      <c r="L58" s="29"/>
    </row>
    <row r="59" ht="24" customHeight="1">
      <c r="L59" s="29"/>
    </row>
    <row r="60" ht="24" customHeight="1">
      <c r="L60" s="29"/>
    </row>
    <row r="61" ht="24" customHeight="1">
      <c r="L61" s="29"/>
    </row>
    <row r="62" ht="24" customHeight="1">
      <c r="L62" s="30"/>
    </row>
    <row r="63" ht="24" customHeight="1">
      <c r="L63" s="29"/>
    </row>
    <row r="64" ht="24" customHeight="1">
      <c r="L64" s="29"/>
    </row>
    <row r="65" ht="24" customHeight="1">
      <c r="L65" s="29"/>
    </row>
    <row r="66" ht="24" customHeight="1">
      <c r="L66" s="29"/>
    </row>
    <row r="67" ht="24" customHeight="1">
      <c r="L67" s="29"/>
    </row>
    <row r="68" ht="24" customHeight="1">
      <c r="L68" s="2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B1:AL623"/>
  <sheetViews>
    <sheetView zoomScalePageLayoutView="0" workbookViewId="0" topLeftCell="A1">
      <pane ySplit="20" topLeftCell="A39" activePane="bottomLeft" state="frozen"/>
      <selection pane="topLeft" activeCell="A1" sqref="A1"/>
      <selection pane="bottomLeft" activeCell="J3" sqref="J3"/>
    </sheetView>
  </sheetViews>
  <sheetFormatPr defaultColWidth="6.7109375" defaultRowHeight="12.75"/>
  <cols>
    <col min="1" max="1" width="8.8515625" style="0" customWidth="1"/>
    <col min="2" max="3" width="6.7109375" style="0" customWidth="1"/>
    <col min="4" max="4" width="8.7109375" style="0" customWidth="1"/>
    <col min="5" max="7" width="5.7109375" style="0" customWidth="1"/>
    <col min="8" max="21" width="6.7109375" style="34" customWidth="1"/>
    <col min="22" max="30" width="6.7109375" style="89" customWidth="1"/>
    <col min="31" max="32" width="6.7109375" style="34" customWidth="1"/>
  </cols>
  <sheetData>
    <row r="1" spans="18:38" ht="16.5" customHeight="1">
      <c r="R1" s="151" t="s">
        <v>64</v>
      </c>
      <c r="S1" s="152"/>
      <c r="T1" s="153"/>
      <c r="U1" s="88"/>
      <c r="AD1" s="88"/>
      <c r="AF1" s="88"/>
      <c r="AG1" s="26"/>
      <c r="AH1" s="26"/>
      <c r="AI1" s="26"/>
      <c r="AJ1" s="26"/>
      <c r="AL1" s="26"/>
    </row>
    <row r="2" spans="2:38" ht="16.5" customHeight="1" thickBot="1">
      <c r="B2" s="76" t="s">
        <v>68</v>
      </c>
      <c r="C2" s="150"/>
      <c r="D2" s="150"/>
      <c r="R2" s="133" t="s">
        <v>65</v>
      </c>
      <c r="S2" s="134"/>
      <c r="T2" s="134"/>
      <c r="AF2" s="89"/>
      <c r="AG2" s="26"/>
      <c r="AH2" s="26"/>
      <c r="AI2" s="26"/>
      <c r="AJ2" s="26"/>
      <c r="AL2" s="26"/>
    </row>
    <row r="3" spans="2:38" ht="16.5" customHeight="1">
      <c r="B3" s="51" t="s">
        <v>4</v>
      </c>
      <c r="C3" s="52" t="s">
        <v>16</v>
      </c>
      <c r="D3" s="53">
        <f>SQRT(S20)</f>
        <v>1.6832508230603465</v>
      </c>
      <c r="G3" s="39"/>
      <c r="R3" s="135" t="s">
        <v>22</v>
      </c>
      <c r="S3" s="131" t="s">
        <v>66</v>
      </c>
      <c r="T3" s="136">
        <f>2*PI()/Data!D14</f>
        <v>0.010471975511965976</v>
      </c>
      <c r="AG3" s="26"/>
      <c r="AH3" s="26"/>
      <c r="AI3" s="26"/>
      <c r="AJ3" s="26"/>
      <c r="AL3" s="26"/>
    </row>
    <row r="4" spans="2:20" ht="16.5" customHeight="1" thickBot="1">
      <c r="B4" s="54" t="s">
        <v>7</v>
      </c>
      <c r="C4" s="55" t="s">
        <v>16</v>
      </c>
      <c r="D4" s="56">
        <f>R20</f>
        <v>-0.16666666666666666</v>
      </c>
      <c r="G4" s="47"/>
      <c r="R4" s="68" t="s">
        <v>12</v>
      </c>
      <c r="S4" s="132" t="s">
        <v>63</v>
      </c>
      <c r="T4" s="137">
        <f>180/PI()</f>
        <v>57.29577951308232</v>
      </c>
    </row>
    <row r="5" spans="2:32" ht="16.5" customHeight="1" thickBot="1">
      <c r="B5" s="54" t="s">
        <v>8</v>
      </c>
      <c r="C5" s="57" t="s">
        <v>16</v>
      </c>
      <c r="D5" s="58">
        <f>SQRT(U20)</f>
        <v>1.674979270186814</v>
      </c>
      <c r="G5" s="47"/>
      <c r="AE5" s="89"/>
      <c r="AF5" s="89"/>
    </row>
    <row r="6" spans="2:32" ht="16.5" customHeight="1" thickBot="1">
      <c r="B6" s="141" t="s">
        <v>14</v>
      </c>
      <c r="C6" s="142" t="s">
        <v>16</v>
      </c>
      <c r="D6" s="143">
        <f>SQRT(AD20)</f>
        <v>0.981101442740116</v>
      </c>
      <c r="E6" s="147" t="s">
        <v>62</v>
      </c>
      <c r="F6" s="148" t="s">
        <v>63</v>
      </c>
      <c r="G6" s="149">
        <f>T4*ATAN2(W20,Y20)</f>
        <v>-83.11322444637052</v>
      </c>
      <c r="AE6" s="89"/>
      <c r="AF6" s="89"/>
    </row>
    <row r="7" spans="2:32" ht="16.5" customHeight="1">
      <c r="B7" s="141" t="s">
        <v>15</v>
      </c>
      <c r="C7" s="142" t="s">
        <v>16</v>
      </c>
      <c r="D7" s="143">
        <f>SQRT(AF20)</f>
        <v>1.3575697089316687</v>
      </c>
      <c r="G7" s="47"/>
      <c r="AE7" s="89"/>
      <c r="AF7" s="89"/>
    </row>
    <row r="8" spans="2:32" ht="16.5" customHeight="1" thickBot="1">
      <c r="B8" s="144" t="s">
        <v>25</v>
      </c>
      <c r="C8" s="145" t="s">
        <v>13</v>
      </c>
      <c r="D8" s="146">
        <f>100*D7/D6</f>
        <v>138.37200209798036</v>
      </c>
      <c r="G8" s="47"/>
      <c r="AE8" s="89"/>
      <c r="AF8" s="89"/>
    </row>
    <row r="9" spans="7:32" ht="12.75">
      <c r="G9" s="47"/>
      <c r="AE9" s="89"/>
      <c r="AF9" s="89"/>
    </row>
    <row r="10" spans="7:32" ht="12.75">
      <c r="G10" s="47"/>
      <c r="AE10" s="89"/>
      <c r="AF10" s="89"/>
    </row>
    <row r="11" spans="7:32" ht="12.75">
      <c r="G11" s="47"/>
      <c r="AE11" s="89"/>
      <c r="AF11" s="89"/>
    </row>
    <row r="12" spans="7:32" ht="12.75">
      <c r="G12" s="47"/>
      <c r="AE12" s="89"/>
      <c r="AF12" s="89"/>
    </row>
    <row r="13" spans="7:32" ht="12.75">
      <c r="G13" s="47"/>
      <c r="AE13" s="89"/>
      <c r="AF13" s="89"/>
    </row>
    <row r="14" spans="7:32" ht="12.75">
      <c r="G14" s="47"/>
      <c r="AE14" s="89"/>
      <c r="AF14" s="89"/>
    </row>
    <row r="15" spans="7:32" ht="12.75">
      <c r="G15" s="47"/>
      <c r="AE15" s="89"/>
      <c r="AF15" s="89"/>
    </row>
    <row r="16" spans="7:32" ht="13.5" thickBot="1">
      <c r="G16" s="47"/>
      <c r="AE16" s="89"/>
      <c r="AF16" s="89"/>
    </row>
    <row r="17" spans="7:32" ht="13.5" thickBot="1">
      <c r="G17" s="47"/>
      <c r="K17" s="121" t="s">
        <v>56</v>
      </c>
      <c r="L17" s="90"/>
      <c r="M17" s="90"/>
      <c r="N17" s="90"/>
      <c r="O17" s="90"/>
      <c r="P17" s="90"/>
      <c r="Q17" s="91"/>
      <c r="R17" s="122" t="s">
        <v>57</v>
      </c>
      <c r="S17" s="92"/>
      <c r="T17" s="123" t="s">
        <v>58</v>
      </c>
      <c r="U17" s="93"/>
      <c r="W17" s="124" t="s">
        <v>59</v>
      </c>
      <c r="X17" s="94"/>
      <c r="Y17" s="95"/>
      <c r="Z17" s="125" t="s">
        <v>60</v>
      </c>
      <c r="AA17" s="96"/>
      <c r="AB17" s="96"/>
      <c r="AC17" s="96"/>
      <c r="AD17" s="97"/>
      <c r="AE17" s="126" t="s">
        <v>61</v>
      </c>
      <c r="AF17" s="98"/>
    </row>
    <row r="18" spans="7:32" ht="15">
      <c r="G18" s="47"/>
      <c r="H18" s="73" t="s">
        <v>19</v>
      </c>
      <c r="I18" s="99" t="s">
        <v>17</v>
      </c>
      <c r="J18" s="100" t="s">
        <v>38</v>
      </c>
      <c r="K18" s="101" t="s">
        <v>9</v>
      </c>
      <c r="L18" s="99" t="s">
        <v>26</v>
      </c>
      <c r="M18" s="99" t="s">
        <v>27</v>
      </c>
      <c r="N18" s="99" t="s">
        <v>28</v>
      </c>
      <c r="O18" s="99" t="s">
        <v>29</v>
      </c>
      <c r="P18" s="99" t="s">
        <v>30</v>
      </c>
      <c r="Q18" s="102" t="s">
        <v>31</v>
      </c>
      <c r="R18" s="73" t="s">
        <v>39</v>
      </c>
      <c r="S18" s="102" t="s">
        <v>40</v>
      </c>
      <c r="T18" s="73" t="s">
        <v>41</v>
      </c>
      <c r="U18" s="103" t="s">
        <v>42</v>
      </c>
      <c r="V18" s="104" t="s">
        <v>11</v>
      </c>
      <c r="W18" s="105" t="s">
        <v>43</v>
      </c>
      <c r="X18" s="106" t="s">
        <v>44</v>
      </c>
      <c r="Y18" s="107" t="s">
        <v>45</v>
      </c>
      <c r="Z18" s="105" t="s">
        <v>46</v>
      </c>
      <c r="AA18" s="106" t="s">
        <v>47</v>
      </c>
      <c r="AB18" s="106" t="s">
        <v>48</v>
      </c>
      <c r="AC18" s="106" t="s">
        <v>49</v>
      </c>
      <c r="AD18" s="107" t="s">
        <v>50</v>
      </c>
      <c r="AE18" s="105" t="s">
        <v>51</v>
      </c>
      <c r="AF18" s="108" t="s">
        <v>52</v>
      </c>
    </row>
    <row r="19" spans="7:32" ht="13.5" thickBot="1">
      <c r="G19" s="47"/>
      <c r="H19" s="109" t="s">
        <v>20</v>
      </c>
      <c r="I19" s="110" t="s">
        <v>18</v>
      </c>
      <c r="J19" s="111" t="s">
        <v>18</v>
      </c>
      <c r="K19" s="112" t="s">
        <v>16</v>
      </c>
      <c r="L19" s="110" t="s">
        <v>16</v>
      </c>
      <c r="M19" s="110" t="s">
        <v>16</v>
      </c>
      <c r="N19" s="110" t="s">
        <v>16</v>
      </c>
      <c r="O19" s="110" t="s">
        <v>16</v>
      </c>
      <c r="P19" s="110" t="s">
        <v>16</v>
      </c>
      <c r="Q19" s="113" t="s">
        <v>16</v>
      </c>
      <c r="R19" s="109" t="s">
        <v>16</v>
      </c>
      <c r="S19" s="113" t="s">
        <v>16</v>
      </c>
      <c r="T19" s="109" t="s">
        <v>16</v>
      </c>
      <c r="U19" s="111" t="s">
        <v>16</v>
      </c>
      <c r="V19" s="114" t="s">
        <v>16</v>
      </c>
      <c r="W19" s="115" t="s">
        <v>16</v>
      </c>
      <c r="X19" s="116" t="s">
        <v>16</v>
      </c>
      <c r="Y19" s="117" t="s">
        <v>16</v>
      </c>
      <c r="Z19" s="115" t="s">
        <v>16</v>
      </c>
      <c r="AA19" s="116" t="s">
        <v>16</v>
      </c>
      <c r="AB19" s="116" t="s">
        <v>16</v>
      </c>
      <c r="AC19" s="116" t="s">
        <v>16</v>
      </c>
      <c r="AD19" s="117" t="s">
        <v>16</v>
      </c>
      <c r="AE19" s="115" t="s">
        <v>16</v>
      </c>
      <c r="AF19" s="118" t="s">
        <v>16</v>
      </c>
    </row>
    <row r="20" spans="4:32" ht="13.5" thickTop="1">
      <c r="D20" s="82" t="s">
        <v>53</v>
      </c>
      <c r="E20" s="83"/>
      <c r="F20" s="84">
        <f>'[1]Data'!D14</f>
        <v>500</v>
      </c>
      <c r="G20" s="85" t="s">
        <v>54</v>
      </c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>
        <f>IF(Data!D14=200,SUM(R22:R14378)/200,IF(Data!D14=300,SUM(R22:R321)/300,IF(Data!D14=400,SUM(R22:R421)/400,IF(Data!D14=500,SUM(R22:R521)/500,IF(Data!D14=600,SUM(R22:R621)/600,0)))))</f>
        <v>-0.16666666666666666</v>
      </c>
      <c r="S20" s="119">
        <f>IF(Data!D14=200,SUM(S22:S221)/200,IF(Data!D14=300,SUM(S22:S321)/300,IF(Data!D14=400,SUM(S22:S421)/400,IF(Data!D14=500,SUM(S22:S521)/500,IF(Data!D14=600,SUM(S22:S621)/600,0)))))</f>
        <v>2.8333333333333335</v>
      </c>
      <c r="T20" s="119"/>
      <c r="U20" s="119">
        <f>IF(Data!D14=200,SUM(U22:U221)/200,IF(Data!D14=300,SUM(U22:U321)/300,IF(Data!D14=400,SUM(U22:U421)/400,IF(Data!D14=500,SUM(U22:U521)/500,IF(Data!D14=600,SUM(U22:U621)/600,0)))))</f>
        <v>2.8055555555555522</v>
      </c>
      <c r="V20" s="119"/>
      <c r="W20" s="119">
        <f>IF(Data!D14=200,SUM(W22:W221)/100,IF(Data!D14=300,SUM(W22:W321)/150,IF(Data!D14=400,SUM(W22:W421)/200,IF(Data!D14=500,SUM(W22:W521)/250,IF(Data!D14=600,SUM(W22:W621)/300,0)))))</f>
        <v>0.1663703670130645</v>
      </c>
      <c r="X20" s="119">
        <f>IF(Data!D14=200,SUM(X22:X221)/200,IF(Data!D14=300,SUM(X22:X321)/300,IF(Data!D14=400,SUM(X22:X421)/400,IF(Data!D14=500,SUM(X22:X521)/500,IF(Data!D14=600,SUM(X22:X621)/600,0)))))</f>
        <v>-0.16666666666666666</v>
      </c>
      <c r="Y20" s="119">
        <f>IF(Data!D14=200,SUM(Y22:Y221)/100,IF(Data!D14=300,SUM(Y22:Y321)/150,IF(Data!D14=400,SUM(Y22:Y421)/200,IF(Data!D14=500,SUM(Y22:Y521)/250,IF(Data!D14=600,SUM(Y22:Y621)/300,0)))))</f>
        <v>-1.3774763093692073</v>
      </c>
      <c r="Z20" s="119"/>
      <c r="AA20" s="119"/>
      <c r="AB20" s="119"/>
      <c r="AC20" s="119"/>
      <c r="AD20" s="119">
        <f>IF(Data!D14=200,SUM(AD22:AD221)/200,IF(Data!D14=300,SUM(AD22:AD321)/300,IF(Data!D14=400,SUM(AD22:AD421)/400,IF(Data!D14=500,SUM(AD22:AD521)/500,IF(Data!D14=600,SUM(AD22:AD621)/600,0)))))</f>
        <v>0.9625600409467372</v>
      </c>
      <c r="AE20" s="119"/>
      <c r="AF20" s="119">
        <f>IF(Data!D14=200,SUM(AF22:AF221)/200,IF(Data!D14=300,SUM(AF22:AF321)/300,IF(Data!D14=400,SUM(AF22:AF421)/400,IF(Data!D14=500,SUM(AF22:AF521)/500,IF(Data!D14=600,SUM(AF22:AF621)/600,0)))))</f>
        <v>1.8429955146088157</v>
      </c>
    </row>
    <row r="21" spans="4:32" ht="12.75">
      <c r="D21" s="82"/>
      <c r="E21" s="83"/>
      <c r="F21" s="84"/>
      <c r="G21" s="85"/>
      <c r="H21" s="120"/>
      <c r="I21" s="120"/>
      <c r="J21" s="120"/>
      <c r="K21" s="87">
        <v>0</v>
      </c>
      <c r="L21" s="87"/>
      <c r="M21" s="87"/>
      <c r="N21" s="87"/>
      <c r="O21" s="87"/>
      <c r="P21" s="87"/>
      <c r="Q21" s="87"/>
      <c r="R21" s="87"/>
      <c r="S21" s="87"/>
      <c r="T21" s="87">
        <v>0</v>
      </c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>
        <v>0</v>
      </c>
      <c r="AF21" s="87"/>
    </row>
    <row r="22" spans="7:32" ht="12.75">
      <c r="G22" s="50"/>
      <c r="H22" s="34">
        <f>I22/10</f>
        <v>0</v>
      </c>
      <c r="I22" s="34">
        <v>0</v>
      </c>
      <c r="J22" s="34">
        <f>I22+1</f>
        <v>1</v>
      </c>
      <c r="K22" s="34">
        <f>IF(I22&gt;=0,1,0)*Data!$D$3*Data!$D$17</f>
        <v>-2</v>
      </c>
      <c r="L22" s="34">
        <f>IF(I22&gt;99,1,0)*Data!$D$4*Data!$D$17</f>
        <v>0</v>
      </c>
      <c r="M22" s="34">
        <f>IF(I22&gt;199,1,0)*Data!$D$5*Data!$D$17</f>
        <v>0</v>
      </c>
      <c r="N22" s="34">
        <f>IF(I22&gt;299,1,0)*Data!$D$6*Data!$D$17</f>
        <v>0</v>
      </c>
      <c r="O22" s="34">
        <f>IF(I22&gt;399,1,0)*Data!$D$7*Data!$D$17</f>
        <v>0</v>
      </c>
      <c r="P22" s="34">
        <f>IF(I22&gt;499,1,0)*Data!$D$8*Data!$D$17</f>
        <v>0</v>
      </c>
      <c r="Q22" s="34">
        <f>IF(I22&gt;599,1,0)*Data!$D$9*Data!$D$17</f>
        <v>0</v>
      </c>
      <c r="R22" s="34">
        <f>(K22+L22+M22+N22+O22+P22+Q22)</f>
        <v>-2</v>
      </c>
      <c r="S22" s="34">
        <f>R22*R22</f>
        <v>4</v>
      </c>
      <c r="T22" s="34">
        <f aca="true" t="shared" si="0" ref="T22:T85">R22-$R$20</f>
        <v>-1.8333333333333333</v>
      </c>
      <c r="U22" s="34">
        <f>T22*T22</f>
        <v>3.3611111111111107</v>
      </c>
      <c r="V22" s="89">
        <f aca="true" t="shared" si="1" ref="V22:V85">$T$3*I22</f>
        <v>0</v>
      </c>
      <c r="W22" s="89">
        <f aca="true" t="shared" si="2" ref="W22:W85">R22*SIN(V22)</f>
        <v>0</v>
      </c>
      <c r="X22" s="89">
        <f aca="true" t="shared" si="3" ref="X22:X85">R22*COS(0*V22)</f>
        <v>-2</v>
      </c>
      <c r="Y22" s="89">
        <f aca="true" t="shared" si="4" ref="Y22:Y85">R22*COS(1*V22)</f>
        <v>-2</v>
      </c>
      <c r="Z22" s="89">
        <f aca="true" t="shared" si="5" ref="Z22:Z85">$W$20*SIN(V22)</f>
        <v>0</v>
      </c>
      <c r="AA22" s="89">
        <f aca="true" t="shared" si="6" ref="AA22:AA85">$Y$20*COS(1*V22)</f>
        <v>-1.3774763093692073</v>
      </c>
      <c r="AB22" s="89">
        <f aca="true" t="shared" si="7" ref="AB22:AB85">$X$20</f>
        <v>-0.16666666666666666</v>
      </c>
      <c r="AC22" s="89">
        <f aca="true" t="shared" si="8" ref="AC22:AC85">Z22+AA22</f>
        <v>-1.3774763093692073</v>
      </c>
      <c r="AD22" s="89">
        <f>AC22*AC22</f>
        <v>1.897440982873412</v>
      </c>
      <c r="AE22" s="89">
        <f aca="true" t="shared" si="9" ref="AE22:AE85">T22-AC22</f>
        <v>-0.455857023964126</v>
      </c>
      <c r="AF22" s="34">
        <f>AE22*AE22</f>
        <v>0.2078056262974297</v>
      </c>
    </row>
    <row r="23" spans="7:32" ht="12.75">
      <c r="G23" s="50"/>
      <c r="H23" s="34">
        <f aca="true" t="shared" si="10" ref="H23:H86">I23/10</f>
        <v>0.1</v>
      </c>
      <c r="I23" s="34">
        <v>1</v>
      </c>
      <c r="J23" s="34">
        <f aca="true" t="shared" si="11" ref="J23:J86">I23+1</f>
        <v>2</v>
      </c>
      <c r="K23" s="34">
        <f>IF(I23&gt;=0,1,0)*Data!$D$3*Data!$D$17</f>
        <v>-2</v>
      </c>
      <c r="L23" s="34">
        <f>IF(I23&gt;99,1,0)*Data!$D$4*Data!$D$17</f>
        <v>0</v>
      </c>
      <c r="M23" s="34">
        <f>IF(I23&gt;199,1,0)*Data!$D$5*Data!$D$17</f>
        <v>0</v>
      </c>
      <c r="N23" s="34">
        <f>IF(I23&gt;299,1,0)*Data!$D$6*Data!$D$17</f>
        <v>0</v>
      </c>
      <c r="O23" s="34">
        <f>IF(I23&gt;399,1,0)*Data!$D$7*Data!$D$17</f>
        <v>0</v>
      </c>
      <c r="P23" s="34">
        <f>IF(I23&gt;499,1,0)*Data!$D$8*Data!$D$17</f>
        <v>0</v>
      </c>
      <c r="Q23" s="34">
        <f>IF(I23&gt;599,1,0)*Data!$D$9*Data!$D$17</f>
        <v>0</v>
      </c>
      <c r="R23" s="34">
        <f aca="true" t="shared" si="12" ref="R23:R86">(K23+L23+M23+N23+O23+P23+Q23)</f>
        <v>-2</v>
      </c>
      <c r="S23" s="34">
        <f aca="true" t="shared" si="13" ref="S23:S86">R23*R23</f>
        <v>4</v>
      </c>
      <c r="T23" s="34">
        <f t="shared" si="0"/>
        <v>-1.8333333333333333</v>
      </c>
      <c r="U23" s="34">
        <f aca="true" t="shared" si="14" ref="U23:U86">T23*T23</f>
        <v>3.3611111111111107</v>
      </c>
      <c r="V23" s="89">
        <f t="shared" si="1"/>
        <v>0.010471975511965976</v>
      </c>
      <c r="W23" s="89">
        <f t="shared" si="2"/>
        <v>-0.020943568232491584</v>
      </c>
      <c r="X23" s="89">
        <f t="shared" si="3"/>
        <v>-2</v>
      </c>
      <c r="Y23" s="89">
        <f t="shared" si="4"/>
        <v>-1.9998903387310243</v>
      </c>
      <c r="Z23" s="89">
        <f t="shared" si="5"/>
        <v>0.0017421945667013918</v>
      </c>
      <c r="AA23" s="89">
        <f t="shared" si="6"/>
        <v>-1.3774007814691727</v>
      </c>
      <c r="AB23" s="89">
        <f t="shared" si="7"/>
        <v>-0.16666666666666666</v>
      </c>
      <c r="AC23" s="89">
        <f t="shared" si="8"/>
        <v>-1.3756585869024713</v>
      </c>
      <c r="AD23" s="89">
        <f aca="true" t="shared" si="15" ref="AD23:AD86">AC23*AC23</f>
        <v>1.8924365477185043</v>
      </c>
      <c r="AE23" s="89">
        <f t="shared" si="9"/>
        <v>-0.4576747464308619</v>
      </c>
      <c r="AF23" s="34">
        <f aca="true" t="shared" si="16" ref="AF23:AF86">AE23*AE23</f>
        <v>0.20946617352055377</v>
      </c>
    </row>
    <row r="24" spans="7:32" ht="12.75">
      <c r="G24" s="50"/>
      <c r="H24" s="34">
        <f t="shared" si="10"/>
        <v>0.2</v>
      </c>
      <c r="I24" s="34">
        <v>2</v>
      </c>
      <c r="J24" s="34">
        <f t="shared" si="11"/>
        <v>3</v>
      </c>
      <c r="K24" s="34">
        <f>IF(I24&gt;=0,1,0)*Data!$D$3*Data!$D$17</f>
        <v>-2</v>
      </c>
      <c r="L24" s="34">
        <f>IF(I24&gt;99,1,0)*Data!$D$4*Data!$D$17</f>
        <v>0</v>
      </c>
      <c r="M24" s="34">
        <f>IF(I24&gt;199,1,0)*Data!$D$5*Data!$D$17</f>
        <v>0</v>
      </c>
      <c r="N24" s="34">
        <f>IF(I24&gt;299,1,0)*Data!$D$6*Data!$D$17</f>
        <v>0</v>
      </c>
      <c r="O24" s="34">
        <f>IF(I24&gt;399,1,0)*Data!$D$7*Data!$D$17</f>
        <v>0</v>
      </c>
      <c r="P24" s="34">
        <f>IF(I24&gt;499,1,0)*Data!$D$8*Data!$D$17</f>
        <v>0</v>
      </c>
      <c r="Q24" s="34">
        <f>IF(I24&gt;599,1,0)*Data!$D$9*Data!$D$17</f>
        <v>0</v>
      </c>
      <c r="R24" s="34">
        <f t="shared" si="12"/>
        <v>-2</v>
      </c>
      <c r="S24" s="34">
        <f t="shared" si="13"/>
        <v>4</v>
      </c>
      <c r="T24" s="34">
        <f t="shared" si="0"/>
        <v>-1.8333333333333333</v>
      </c>
      <c r="U24" s="34">
        <f t="shared" si="14"/>
        <v>3.3611111111111107</v>
      </c>
      <c r="V24" s="89">
        <f t="shared" si="1"/>
        <v>0.020943951023931952</v>
      </c>
      <c r="W24" s="89">
        <f t="shared" si="2"/>
        <v>-0.041884839766713915</v>
      </c>
      <c r="X24" s="89">
        <f t="shared" si="3"/>
        <v>-2</v>
      </c>
      <c r="Y24" s="89">
        <f t="shared" si="4"/>
        <v>-1.999561366949691</v>
      </c>
      <c r="Z24" s="89">
        <f t="shared" si="5"/>
        <v>0.003484198082135797</v>
      </c>
      <c r="AA24" s="89">
        <f t="shared" si="6"/>
        <v>-1.3771742060515537</v>
      </c>
      <c r="AB24" s="89">
        <f t="shared" si="7"/>
        <v>-0.16666666666666666</v>
      </c>
      <c r="AC24" s="89">
        <f t="shared" si="8"/>
        <v>-1.3736900079694179</v>
      </c>
      <c r="AD24" s="89">
        <f t="shared" si="15"/>
        <v>1.8870242379950193</v>
      </c>
      <c r="AE24" s="89">
        <f t="shared" si="9"/>
        <v>-0.4596433253639154</v>
      </c>
      <c r="AF24" s="34">
        <f t="shared" si="16"/>
        <v>0.21127198655159818</v>
      </c>
    </row>
    <row r="25" spans="5:32" ht="12.75">
      <c r="E25" s="50"/>
      <c r="F25" s="50"/>
      <c r="G25" s="50"/>
      <c r="H25" s="34">
        <f t="shared" si="10"/>
        <v>0.3</v>
      </c>
      <c r="I25" s="34">
        <v>3</v>
      </c>
      <c r="J25" s="34">
        <f t="shared" si="11"/>
        <v>4</v>
      </c>
      <c r="K25" s="34">
        <f>IF(I25&gt;=0,1,0)*Data!$D$3*Data!$D$17</f>
        <v>-2</v>
      </c>
      <c r="L25" s="34">
        <f>IF(I25&gt;99,1,0)*Data!$D$4*Data!$D$17</f>
        <v>0</v>
      </c>
      <c r="M25" s="34">
        <f>IF(I25&gt;199,1,0)*Data!$D$5*Data!$D$17</f>
        <v>0</v>
      </c>
      <c r="N25" s="34">
        <f>IF(I25&gt;299,1,0)*Data!$D$6*Data!$D$17</f>
        <v>0</v>
      </c>
      <c r="O25" s="34">
        <f>IF(I25&gt;399,1,0)*Data!$D$7*Data!$D$17</f>
        <v>0</v>
      </c>
      <c r="P25" s="34">
        <f>IF(I25&gt;499,1,0)*Data!$D$8*Data!$D$17</f>
        <v>0</v>
      </c>
      <c r="Q25" s="34">
        <f>IF(I25&gt;599,1,0)*Data!$D$9*Data!$D$17</f>
        <v>0</v>
      </c>
      <c r="R25" s="34">
        <f t="shared" si="12"/>
        <v>-2</v>
      </c>
      <c r="S25" s="34">
        <f t="shared" si="13"/>
        <v>4</v>
      </c>
      <c r="T25" s="34">
        <f t="shared" si="0"/>
        <v>-1.8333333333333333</v>
      </c>
      <c r="U25" s="34">
        <f t="shared" si="14"/>
        <v>3.3611111111111107</v>
      </c>
      <c r="V25" s="89">
        <f t="shared" si="1"/>
        <v>0.03141592653589793</v>
      </c>
      <c r="W25" s="89">
        <f t="shared" si="2"/>
        <v>-0.06282151815625657</v>
      </c>
      <c r="X25" s="89">
        <f t="shared" si="3"/>
        <v>-2</v>
      </c>
      <c r="Y25" s="89">
        <f t="shared" si="4"/>
        <v>-1.9990131207314632</v>
      </c>
      <c r="Z25" s="89">
        <f t="shared" si="5"/>
        <v>0.005225819515987151</v>
      </c>
      <c r="AA25" s="89">
        <f t="shared" si="6"/>
        <v>-1.3767966079628988</v>
      </c>
      <c r="AB25" s="89">
        <f t="shared" si="7"/>
        <v>-0.16666666666666666</v>
      </c>
      <c r="AC25" s="89">
        <f t="shared" si="8"/>
        <v>-1.3715707884469117</v>
      </c>
      <c r="AD25" s="89">
        <f t="shared" si="15"/>
        <v>1.881206427720883</v>
      </c>
      <c r="AE25" s="89">
        <f t="shared" si="9"/>
        <v>-0.46176254488642154</v>
      </c>
      <c r="AF25" s="34">
        <f t="shared" si="16"/>
        <v>0.21322464785998446</v>
      </c>
    </row>
    <row r="26" spans="5:32" ht="12.75">
      <c r="E26" s="50"/>
      <c r="F26" s="50"/>
      <c r="G26" s="50"/>
      <c r="H26" s="34">
        <f t="shared" si="10"/>
        <v>0.4</v>
      </c>
      <c r="I26" s="34">
        <v>4</v>
      </c>
      <c r="J26" s="34">
        <f t="shared" si="11"/>
        <v>5</v>
      </c>
      <c r="K26" s="34">
        <f>IF(I26&gt;=0,1,0)*Data!$D$3*Data!$D$17</f>
        <v>-2</v>
      </c>
      <c r="L26" s="34">
        <f>IF(I26&gt;99,1,0)*Data!$D$4*Data!$D$17</f>
        <v>0</v>
      </c>
      <c r="M26" s="34">
        <f>IF(I26&gt;199,1,0)*Data!$D$5*Data!$D$17</f>
        <v>0</v>
      </c>
      <c r="N26" s="34">
        <f>IF(I26&gt;299,1,0)*Data!$D$6*Data!$D$17</f>
        <v>0</v>
      </c>
      <c r="O26" s="34">
        <f>IF(I26&gt;399,1,0)*Data!$D$7*Data!$D$17</f>
        <v>0</v>
      </c>
      <c r="P26" s="34">
        <f>IF(I26&gt;499,1,0)*Data!$D$8*Data!$D$17</f>
        <v>0</v>
      </c>
      <c r="Q26" s="34">
        <f>IF(I26&gt;599,1,0)*Data!$D$9*Data!$D$17</f>
        <v>0</v>
      </c>
      <c r="R26" s="34">
        <f t="shared" si="12"/>
        <v>-2</v>
      </c>
      <c r="S26" s="34">
        <f t="shared" si="13"/>
        <v>4</v>
      </c>
      <c r="T26" s="34">
        <f t="shared" si="0"/>
        <v>-1.8333333333333333</v>
      </c>
      <c r="U26" s="34">
        <f t="shared" si="14"/>
        <v>3.3611111111111107</v>
      </c>
      <c r="V26" s="89">
        <f t="shared" si="1"/>
        <v>0.041887902047863905</v>
      </c>
      <c r="W26" s="89">
        <f t="shared" si="2"/>
        <v>-0.08375130745839925</v>
      </c>
      <c r="X26" s="89">
        <f t="shared" si="3"/>
        <v>-2</v>
      </c>
      <c r="Y26" s="89">
        <f t="shared" si="4"/>
        <v>-1.9982456601977168</v>
      </c>
      <c r="Z26" s="89">
        <f t="shared" si="5"/>
        <v>0.006966867879838945</v>
      </c>
      <c r="AA26" s="89">
        <f t="shared" si="6"/>
        <v>-1.3762680286110929</v>
      </c>
      <c r="AB26" s="89">
        <f t="shared" si="7"/>
        <v>-0.16666666666666666</v>
      </c>
      <c r="AC26" s="89">
        <f t="shared" si="8"/>
        <v>-1.369301160731254</v>
      </c>
      <c r="AD26" s="89">
        <f t="shared" si="15"/>
        <v>1.8749856687799593</v>
      </c>
      <c r="AE26" s="89">
        <f t="shared" si="9"/>
        <v>-0.4640321726020793</v>
      </c>
      <c r="AF26" s="34">
        <f t="shared" si="16"/>
        <v>0.2153258572098059</v>
      </c>
    </row>
    <row r="27" spans="2:32" ht="12.75">
      <c r="B27" s="49"/>
      <c r="C27" s="50"/>
      <c r="D27" s="50"/>
      <c r="E27" s="50"/>
      <c r="F27" s="50"/>
      <c r="G27" s="50"/>
      <c r="H27" s="34">
        <f t="shared" si="10"/>
        <v>0.5</v>
      </c>
      <c r="I27" s="34">
        <v>5</v>
      </c>
      <c r="J27" s="34">
        <f t="shared" si="11"/>
        <v>6</v>
      </c>
      <c r="K27" s="34">
        <f>IF(I27&gt;=0,1,0)*Data!$D$3*Data!$D$17</f>
        <v>-2</v>
      </c>
      <c r="L27" s="34">
        <f>IF(I27&gt;99,1,0)*Data!$D$4*Data!$D$17</f>
        <v>0</v>
      </c>
      <c r="M27" s="34">
        <f>IF(I27&gt;199,1,0)*Data!$D$5*Data!$D$17</f>
        <v>0</v>
      </c>
      <c r="N27" s="34">
        <f>IF(I27&gt;299,1,0)*Data!$D$6*Data!$D$17</f>
        <v>0</v>
      </c>
      <c r="O27" s="34">
        <f>IF(I27&gt;399,1,0)*Data!$D$7*Data!$D$17</f>
        <v>0</v>
      </c>
      <c r="P27" s="34">
        <f>IF(I27&gt;499,1,0)*Data!$D$8*Data!$D$17</f>
        <v>0</v>
      </c>
      <c r="Q27" s="34">
        <f>IF(I27&gt;599,1,0)*Data!$D$9*Data!$D$17</f>
        <v>0</v>
      </c>
      <c r="R27" s="34">
        <f t="shared" si="12"/>
        <v>-2</v>
      </c>
      <c r="S27" s="34">
        <f t="shared" si="13"/>
        <v>4</v>
      </c>
      <c r="T27" s="34">
        <f t="shared" si="0"/>
        <v>-1.8333333333333333</v>
      </c>
      <c r="U27" s="34">
        <f t="shared" si="14"/>
        <v>3.3611111111111107</v>
      </c>
      <c r="V27" s="89">
        <f t="shared" si="1"/>
        <v>0.05235987755982988</v>
      </c>
      <c r="W27" s="89">
        <f t="shared" si="2"/>
        <v>-0.10467191248588766</v>
      </c>
      <c r="X27" s="89">
        <f t="shared" si="3"/>
        <v>-2</v>
      </c>
      <c r="Y27" s="89">
        <f t="shared" si="4"/>
        <v>-1.9972590695091477</v>
      </c>
      <c r="Z27" s="89">
        <f t="shared" si="5"/>
        <v>0.00870715224811825</v>
      </c>
      <c r="AA27" s="89">
        <f t="shared" si="6"/>
        <v>-1.375588525960819</v>
      </c>
      <c r="AB27" s="89">
        <f t="shared" si="7"/>
        <v>-0.16666666666666666</v>
      </c>
      <c r="AC27" s="89">
        <f t="shared" si="8"/>
        <v>-1.3668813737127006</v>
      </c>
      <c r="AD27" s="89">
        <f t="shared" si="15"/>
        <v>1.8683646898027193</v>
      </c>
      <c r="AE27" s="89">
        <f t="shared" si="9"/>
        <v>-0.4664519596206327</v>
      </c>
      <c r="AF27" s="34">
        <f t="shared" si="16"/>
        <v>0.21757743063392834</v>
      </c>
    </row>
    <row r="28" spans="2:32" ht="12.75">
      <c r="B28" s="49"/>
      <c r="C28" s="50"/>
      <c r="D28" s="50"/>
      <c r="E28" s="50"/>
      <c r="F28" s="50"/>
      <c r="G28" s="50"/>
      <c r="H28" s="34">
        <f t="shared" si="10"/>
        <v>0.6</v>
      </c>
      <c r="I28" s="34">
        <v>6</v>
      </c>
      <c r="J28" s="34">
        <f t="shared" si="11"/>
        <v>7</v>
      </c>
      <c r="K28" s="34">
        <f>IF(I28&gt;=0,1,0)*Data!$D$3*Data!$D$17</f>
        <v>-2</v>
      </c>
      <c r="L28" s="34">
        <f>IF(I28&gt;99,1,0)*Data!$D$4*Data!$D$17</f>
        <v>0</v>
      </c>
      <c r="M28" s="34">
        <f>IF(I28&gt;199,1,0)*Data!$D$5*Data!$D$17</f>
        <v>0</v>
      </c>
      <c r="N28" s="34">
        <f>IF(I28&gt;299,1,0)*Data!$D$6*Data!$D$17</f>
        <v>0</v>
      </c>
      <c r="O28" s="34">
        <f>IF(I28&gt;399,1,0)*Data!$D$7*Data!$D$17</f>
        <v>0</v>
      </c>
      <c r="P28" s="34">
        <f>IF(I28&gt;499,1,0)*Data!$D$8*Data!$D$17</f>
        <v>0</v>
      </c>
      <c r="Q28" s="34">
        <f>IF(I28&gt;599,1,0)*Data!$D$9*Data!$D$17</f>
        <v>0</v>
      </c>
      <c r="R28" s="34">
        <f t="shared" si="12"/>
        <v>-2</v>
      </c>
      <c r="S28" s="34">
        <f t="shared" si="13"/>
        <v>4</v>
      </c>
      <c r="T28" s="34">
        <f t="shared" si="0"/>
        <v>-1.8333333333333333</v>
      </c>
      <c r="U28" s="34">
        <f t="shared" si="14"/>
        <v>3.3611111111111107</v>
      </c>
      <c r="V28" s="89">
        <f t="shared" si="1"/>
        <v>0.06283185307179585</v>
      </c>
      <c r="W28" s="89">
        <f t="shared" si="2"/>
        <v>-0.12558103905862672</v>
      </c>
      <c r="X28" s="89">
        <f t="shared" si="3"/>
        <v>-2</v>
      </c>
      <c r="Y28" s="89">
        <f t="shared" si="4"/>
        <v>-1.9960534568565431</v>
      </c>
      <c r="Z28" s="89">
        <f t="shared" si="5"/>
        <v>0.010446481779032858</v>
      </c>
      <c r="AA28" s="89">
        <f t="shared" si="6"/>
        <v>-1.3747581745271997</v>
      </c>
      <c r="AB28" s="89">
        <f t="shared" si="7"/>
        <v>-0.16666666666666666</v>
      </c>
      <c r="AC28" s="89">
        <f t="shared" si="8"/>
        <v>-1.3643116927481669</v>
      </c>
      <c r="AD28" s="89">
        <f t="shared" si="15"/>
        <v>1.8613463949693685</v>
      </c>
      <c r="AE28" s="89">
        <f t="shared" si="9"/>
        <v>-0.4690216405851664</v>
      </c>
      <c r="AF28" s="34">
        <f t="shared" si="16"/>
        <v>0.21998129933720098</v>
      </c>
    </row>
    <row r="29" spans="5:32" ht="12.75">
      <c r="E29" s="79"/>
      <c r="F29" s="79"/>
      <c r="G29" s="50"/>
      <c r="H29" s="34">
        <f t="shared" si="10"/>
        <v>0.7</v>
      </c>
      <c r="I29" s="34">
        <v>7</v>
      </c>
      <c r="J29" s="34">
        <f t="shared" si="11"/>
        <v>8</v>
      </c>
      <c r="K29" s="34">
        <f>IF(I29&gt;=0,1,0)*Data!$D$3*Data!$D$17</f>
        <v>-2</v>
      </c>
      <c r="L29" s="34">
        <f>IF(I29&gt;99,1,0)*Data!$D$4*Data!$D$17</f>
        <v>0</v>
      </c>
      <c r="M29" s="34">
        <f>IF(I29&gt;199,1,0)*Data!$D$5*Data!$D$17</f>
        <v>0</v>
      </c>
      <c r="N29" s="34">
        <f>IF(I29&gt;299,1,0)*Data!$D$6*Data!$D$17</f>
        <v>0</v>
      </c>
      <c r="O29" s="34">
        <f>IF(I29&gt;399,1,0)*Data!$D$7*Data!$D$17</f>
        <v>0</v>
      </c>
      <c r="P29" s="34">
        <f>IF(I29&gt;499,1,0)*Data!$D$8*Data!$D$17</f>
        <v>0</v>
      </c>
      <c r="Q29" s="34">
        <f>IF(I29&gt;599,1,0)*Data!$D$9*Data!$D$17</f>
        <v>0</v>
      </c>
      <c r="R29" s="34">
        <f t="shared" si="12"/>
        <v>-2</v>
      </c>
      <c r="S29" s="34">
        <f t="shared" si="13"/>
        <v>4</v>
      </c>
      <c r="T29" s="34">
        <f t="shared" si="0"/>
        <v>-1.8333333333333333</v>
      </c>
      <c r="U29" s="34">
        <f t="shared" si="14"/>
        <v>3.3611111111111107</v>
      </c>
      <c r="V29" s="89">
        <f t="shared" si="1"/>
        <v>0.07330382858376183</v>
      </c>
      <c r="W29" s="89">
        <f t="shared" si="2"/>
        <v>-0.14647639425526335</v>
      </c>
      <c r="X29" s="89">
        <f t="shared" si="3"/>
        <v>-2</v>
      </c>
      <c r="Y29" s="89">
        <f t="shared" si="4"/>
        <v>-1.9946289544489162</v>
      </c>
      <c r="Z29" s="89">
        <f t="shared" si="5"/>
        <v>0.012184665735499249</v>
      </c>
      <c r="AA29" s="89">
        <f t="shared" si="6"/>
        <v>-1.373777065367627</v>
      </c>
      <c r="AB29" s="89">
        <f t="shared" si="7"/>
        <v>-0.16666666666666666</v>
      </c>
      <c r="AC29" s="89">
        <f t="shared" si="8"/>
        <v>-1.3615923996321277</v>
      </c>
      <c r="AD29" s="89">
        <f t="shared" si="15"/>
        <v>1.8539338627359758</v>
      </c>
      <c r="AE29" s="89">
        <f t="shared" si="9"/>
        <v>-0.4717409337012055</v>
      </c>
      <c r="AF29" s="34">
        <f t="shared" si="16"/>
        <v>0.22253950852928517</v>
      </c>
    </row>
    <row r="30" spans="5:32" ht="12.75">
      <c r="E30" s="79"/>
      <c r="F30" s="79"/>
      <c r="G30" s="50"/>
      <c r="H30" s="34">
        <f t="shared" si="10"/>
        <v>0.8</v>
      </c>
      <c r="I30" s="34">
        <v>8</v>
      </c>
      <c r="J30" s="34">
        <f t="shared" si="11"/>
        <v>9</v>
      </c>
      <c r="K30" s="34">
        <f>IF(I30&gt;=0,1,0)*Data!$D$3*Data!$D$17</f>
        <v>-2</v>
      </c>
      <c r="L30" s="34">
        <f>IF(I30&gt;99,1,0)*Data!$D$4*Data!$D$17</f>
        <v>0</v>
      </c>
      <c r="M30" s="34">
        <f>IF(I30&gt;199,1,0)*Data!$D$5*Data!$D$17</f>
        <v>0</v>
      </c>
      <c r="N30" s="34">
        <f>IF(I30&gt;299,1,0)*Data!$D$6*Data!$D$17</f>
        <v>0</v>
      </c>
      <c r="O30" s="34">
        <f>IF(I30&gt;399,1,0)*Data!$D$7*Data!$D$17</f>
        <v>0</v>
      </c>
      <c r="P30" s="34">
        <f>IF(I30&gt;499,1,0)*Data!$D$8*Data!$D$17</f>
        <v>0</v>
      </c>
      <c r="Q30" s="34">
        <f>IF(I30&gt;599,1,0)*Data!$D$9*Data!$D$17</f>
        <v>0</v>
      </c>
      <c r="R30" s="34">
        <f t="shared" si="12"/>
        <v>-2</v>
      </c>
      <c r="S30" s="34">
        <f t="shared" si="13"/>
        <v>4</v>
      </c>
      <c r="T30" s="34">
        <f t="shared" si="0"/>
        <v>-1.8333333333333333</v>
      </c>
      <c r="U30" s="34">
        <f t="shared" si="14"/>
        <v>3.3611111111111107</v>
      </c>
      <c r="V30" s="89">
        <f t="shared" si="1"/>
        <v>0.08377580409572781</v>
      </c>
      <c r="W30" s="89">
        <f t="shared" si="2"/>
        <v>-0.16735568666463096</v>
      </c>
      <c r="X30" s="89">
        <f t="shared" si="3"/>
        <v>-2</v>
      </c>
      <c r="Y30" s="89">
        <f t="shared" si="4"/>
        <v>-1.9929857184990087</v>
      </c>
      <c r="Z30" s="89">
        <f t="shared" si="5"/>
        <v>0.01392151350605904</v>
      </c>
      <c r="AA30" s="89">
        <f t="shared" si="6"/>
        <v>-1.3726453060717763</v>
      </c>
      <c r="AB30" s="89">
        <f t="shared" si="7"/>
        <v>-0.16666666666666666</v>
      </c>
      <c r="AC30" s="89">
        <f t="shared" si="8"/>
        <v>-1.3587237925657172</v>
      </c>
      <c r="AD30" s="89">
        <f t="shared" si="15"/>
        <v>1.8461303444841661</v>
      </c>
      <c r="AE30" s="89">
        <f t="shared" si="9"/>
        <v>-0.4746095407676161</v>
      </c>
      <c r="AF30" s="34">
        <f t="shared" si="16"/>
        <v>0.22525421618764743</v>
      </c>
    </row>
    <row r="31" spans="5:32" ht="12.75">
      <c r="E31" s="80"/>
      <c r="F31" s="80"/>
      <c r="G31" s="50"/>
      <c r="H31" s="34">
        <f t="shared" si="10"/>
        <v>0.9</v>
      </c>
      <c r="I31" s="34">
        <v>9</v>
      </c>
      <c r="J31" s="34">
        <f t="shared" si="11"/>
        <v>10</v>
      </c>
      <c r="K31" s="34">
        <f>IF(I31&gt;=0,1,0)*Data!$D$3*Data!$D$17</f>
        <v>-2</v>
      </c>
      <c r="L31" s="34">
        <f>IF(I31&gt;99,1,0)*Data!$D$4*Data!$D$17</f>
        <v>0</v>
      </c>
      <c r="M31" s="34">
        <f>IF(I31&gt;199,1,0)*Data!$D$5*Data!$D$17</f>
        <v>0</v>
      </c>
      <c r="N31" s="34">
        <f>IF(I31&gt;299,1,0)*Data!$D$6*Data!$D$17</f>
        <v>0</v>
      </c>
      <c r="O31" s="34">
        <f>IF(I31&gt;399,1,0)*Data!$D$7*Data!$D$17</f>
        <v>0</v>
      </c>
      <c r="P31" s="34">
        <f>IF(I31&gt;499,1,0)*Data!$D$8*Data!$D$17</f>
        <v>0</v>
      </c>
      <c r="Q31" s="34">
        <f>IF(I31&gt;599,1,0)*Data!$D$9*Data!$D$17</f>
        <v>0</v>
      </c>
      <c r="R31" s="34">
        <f t="shared" si="12"/>
        <v>-2</v>
      </c>
      <c r="S31" s="34">
        <f t="shared" si="13"/>
        <v>4</v>
      </c>
      <c r="T31" s="34">
        <f t="shared" si="0"/>
        <v>-1.8333333333333333</v>
      </c>
      <c r="U31" s="34">
        <f t="shared" si="14"/>
        <v>3.3611111111111107</v>
      </c>
      <c r="V31" s="89">
        <f t="shared" si="1"/>
        <v>0.09424777960769379</v>
      </c>
      <c r="W31" s="89">
        <f t="shared" si="2"/>
        <v>-0.18821662663702862</v>
      </c>
      <c r="X31" s="89">
        <f t="shared" si="3"/>
        <v>-2</v>
      </c>
      <c r="Y31" s="89">
        <f t="shared" si="4"/>
        <v>-1.99112392920616</v>
      </c>
      <c r="Z31" s="89">
        <f t="shared" si="5"/>
        <v>0.015656834625781692</v>
      </c>
      <c r="AA31" s="89">
        <f t="shared" si="6"/>
        <v>-1.371363020749808</v>
      </c>
      <c r="AB31" s="89">
        <f t="shared" si="7"/>
        <v>-0.16666666666666666</v>
      </c>
      <c r="AC31" s="89">
        <f t="shared" si="8"/>
        <v>-1.3557061861240263</v>
      </c>
      <c r="AD31" s="89">
        <f t="shared" si="15"/>
        <v>1.837939263094953</v>
      </c>
      <c r="AE31" s="89">
        <f t="shared" si="9"/>
        <v>-0.477627147209307</v>
      </c>
      <c r="AF31" s="34">
        <f t="shared" si="16"/>
        <v>0.22812769175130101</v>
      </c>
    </row>
    <row r="32" spans="5:32" ht="12.75">
      <c r="E32" s="80"/>
      <c r="F32" s="80"/>
      <c r="G32" s="48"/>
      <c r="H32" s="34">
        <f t="shared" si="10"/>
        <v>1</v>
      </c>
      <c r="I32" s="34">
        <v>10</v>
      </c>
      <c r="J32" s="34">
        <f t="shared" si="11"/>
        <v>11</v>
      </c>
      <c r="K32" s="34">
        <f>IF(I32&gt;=0,1,0)*Data!$D$3*Data!$D$17</f>
        <v>-2</v>
      </c>
      <c r="L32" s="34">
        <f>IF(I32&gt;99,1,0)*Data!$D$4*Data!$D$17</f>
        <v>0</v>
      </c>
      <c r="M32" s="34">
        <f>IF(I32&gt;199,1,0)*Data!$D$5*Data!$D$17</f>
        <v>0</v>
      </c>
      <c r="N32" s="34">
        <f>IF(I32&gt;299,1,0)*Data!$D$6*Data!$D$17</f>
        <v>0</v>
      </c>
      <c r="O32" s="34">
        <f>IF(I32&gt;399,1,0)*Data!$D$7*Data!$D$17</f>
        <v>0</v>
      </c>
      <c r="P32" s="34">
        <f>IF(I32&gt;499,1,0)*Data!$D$8*Data!$D$17</f>
        <v>0</v>
      </c>
      <c r="Q32" s="34">
        <f>IF(I32&gt;599,1,0)*Data!$D$9*Data!$D$17</f>
        <v>0</v>
      </c>
      <c r="R32" s="34">
        <f t="shared" si="12"/>
        <v>-2</v>
      </c>
      <c r="S32" s="34">
        <f t="shared" si="13"/>
        <v>4</v>
      </c>
      <c r="T32" s="34">
        <f t="shared" si="0"/>
        <v>-1.8333333333333333</v>
      </c>
      <c r="U32" s="34">
        <f t="shared" si="14"/>
        <v>3.3611111111111107</v>
      </c>
      <c r="V32" s="89">
        <f t="shared" si="1"/>
        <v>0.10471975511965977</v>
      </c>
      <c r="W32" s="89">
        <f t="shared" si="2"/>
        <v>-0.20905692653530691</v>
      </c>
      <c r="X32" s="89">
        <f t="shared" si="3"/>
        <v>-2</v>
      </c>
      <c r="Y32" s="89">
        <f t="shared" si="4"/>
        <v>-1.9890437907365466</v>
      </c>
      <c r="Z32" s="89">
        <f t="shared" si="5"/>
        <v>0.017390438797151138</v>
      </c>
      <c r="AA32" s="89">
        <f t="shared" si="6"/>
        <v>-1.369930350018758</v>
      </c>
      <c r="AB32" s="89">
        <f t="shared" si="7"/>
        <v>-0.16666666666666666</v>
      </c>
      <c r="AC32" s="89">
        <f t="shared" si="8"/>
        <v>-1.352539911221607</v>
      </c>
      <c r="AD32" s="89">
        <f t="shared" si="15"/>
        <v>1.8293642114473525</v>
      </c>
      <c r="AE32" s="89">
        <f t="shared" si="9"/>
        <v>-0.48079342211172627</v>
      </c>
      <c r="AF32" s="34">
        <f t="shared" si="16"/>
        <v>0.2311623147459046</v>
      </c>
    </row>
    <row r="33" spans="5:32" ht="12.75">
      <c r="E33" s="80"/>
      <c r="F33" s="80"/>
      <c r="G33" s="48"/>
      <c r="H33" s="34">
        <f t="shared" si="10"/>
        <v>1.1</v>
      </c>
      <c r="I33" s="34">
        <v>11</v>
      </c>
      <c r="J33" s="34">
        <f t="shared" si="11"/>
        <v>12</v>
      </c>
      <c r="K33" s="34">
        <f>IF(I33&gt;=0,1,0)*Data!$D$3*Data!$D$17</f>
        <v>-2</v>
      </c>
      <c r="L33" s="34">
        <f>IF(I33&gt;99,1,0)*Data!$D$4*Data!$D$17</f>
        <v>0</v>
      </c>
      <c r="M33" s="34">
        <f>IF(I33&gt;199,1,0)*Data!$D$5*Data!$D$17</f>
        <v>0</v>
      </c>
      <c r="N33" s="34">
        <f>IF(I33&gt;299,1,0)*Data!$D$6*Data!$D$17</f>
        <v>0</v>
      </c>
      <c r="O33" s="34">
        <f>IF(I33&gt;399,1,0)*Data!$D$7*Data!$D$17</f>
        <v>0</v>
      </c>
      <c r="P33" s="34">
        <f>IF(I33&gt;499,1,0)*Data!$D$8*Data!$D$17</f>
        <v>0</v>
      </c>
      <c r="Q33" s="34">
        <f>IF(I33&gt;599,1,0)*Data!$D$9*Data!$D$17</f>
        <v>0</v>
      </c>
      <c r="R33" s="34">
        <f t="shared" si="12"/>
        <v>-2</v>
      </c>
      <c r="S33" s="34">
        <f t="shared" si="13"/>
        <v>4</v>
      </c>
      <c r="T33" s="34">
        <f t="shared" si="0"/>
        <v>-1.8333333333333333</v>
      </c>
      <c r="U33" s="34">
        <f t="shared" si="14"/>
        <v>3.3611111111111107</v>
      </c>
      <c r="V33" s="89">
        <f t="shared" si="1"/>
        <v>0.11519173063162574</v>
      </c>
      <c r="W33" s="89">
        <f t="shared" si="2"/>
        <v>-0.2298743009857332</v>
      </c>
      <c r="X33" s="89">
        <f t="shared" si="3"/>
        <v>-2</v>
      </c>
      <c r="Y33" s="89">
        <f t="shared" si="4"/>
        <v>-1.986745531200793</v>
      </c>
      <c r="Z33" s="89">
        <f t="shared" si="5"/>
        <v>0.019122135910934045</v>
      </c>
      <c r="AA33" s="89">
        <f t="shared" si="6"/>
        <v>-1.3683474509871167</v>
      </c>
      <c r="AB33" s="89">
        <f t="shared" si="7"/>
        <v>-0.16666666666666666</v>
      </c>
      <c r="AC33" s="89">
        <f t="shared" si="8"/>
        <v>-1.3492253150761826</v>
      </c>
      <c r="AD33" s="89">
        <f t="shared" si="15"/>
        <v>1.8204089508424242</v>
      </c>
      <c r="AE33" s="89">
        <f t="shared" si="9"/>
        <v>-0.48410801825715066</v>
      </c>
      <c r="AF33" s="34">
        <f t="shared" si="16"/>
        <v>0.2343605733408657</v>
      </c>
    </row>
    <row r="34" spans="5:32" ht="12.75">
      <c r="E34" s="81"/>
      <c r="F34" s="81"/>
      <c r="H34" s="34">
        <f t="shared" si="10"/>
        <v>1.2</v>
      </c>
      <c r="I34" s="34">
        <v>12</v>
      </c>
      <c r="J34" s="34">
        <f t="shared" si="11"/>
        <v>13</v>
      </c>
      <c r="K34" s="34">
        <f>IF(I34&gt;=0,1,0)*Data!$D$3*Data!$D$17</f>
        <v>-2</v>
      </c>
      <c r="L34" s="34">
        <f>IF(I34&gt;99,1,0)*Data!$D$4*Data!$D$17</f>
        <v>0</v>
      </c>
      <c r="M34" s="34">
        <f>IF(I34&gt;199,1,0)*Data!$D$5*Data!$D$17</f>
        <v>0</v>
      </c>
      <c r="N34" s="34">
        <f>IF(I34&gt;299,1,0)*Data!$D$6*Data!$D$17</f>
        <v>0</v>
      </c>
      <c r="O34" s="34">
        <f>IF(I34&gt;399,1,0)*Data!$D$7*Data!$D$17</f>
        <v>0</v>
      </c>
      <c r="P34" s="34">
        <f>IF(I34&gt;499,1,0)*Data!$D$8*Data!$D$17</f>
        <v>0</v>
      </c>
      <c r="Q34" s="34">
        <f>IF(I34&gt;599,1,0)*Data!$D$9*Data!$D$17</f>
        <v>0</v>
      </c>
      <c r="R34" s="34">
        <f t="shared" si="12"/>
        <v>-2</v>
      </c>
      <c r="S34" s="34">
        <f t="shared" si="13"/>
        <v>4</v>
      </c>
      <c r="T34" s="34">
        <f t="shared" si="0"/>
        <v>-1.8333333333333333</v>
      </c>
      <c r="U34" s="34">
        <f t="shared" si="14"/>
        <v>3.3611111111111107</v>
      </c>
      <c r="V34" s="89">
        <f t="shared" si="1"/>
        <v>0.1256637061435917</v>
      </c>
      <c r="W34" s="89">
        <f t="shared" si="2"/>
        <v>-0.25066646712860846</v>
      </c>
      <c r="X34" s="89">
        <f t="shared" si="3"/>
        <v>-2</v>
      </c>
      <c r="Y34" s="89">
        <f t="shared" si="4"/>
        <v>-1.9842294026289558</v>
      </c>
      <c r="Z34" s="89">
        <f t="shared" si="5"/>
        <v>0.02085173606702743</v>
      </c>
      <c r="AA34" s="89">
        <f t="shared" si="6"/>
        <v>-1.3666144972376004</v>
      </c>
      <c r="AB34" s="89">
        <f t="shared" si="7"/>
        <v>-0.16666666666666666</v>
      </c>
      <c r="AC34" s="89">
        <f t="shared" si="8"/>
        <v>-1.345762761170573</v>
      </c>
      <c r="AD34" s="89">
        <f t="shared" si="15"/>
        <v>1.8110774093534445</v>
      </c>
      <c r="AE34" s="89">
        <f t="shared" si="9"/>
        <v>-0.48757057216276034</v>
      </c>
      <c r="AF34" s="34">
        <f t="shared" si="16"/>
        <v>0.23772506283912148</v>
      </c>
    </row>
    <row r="35" spans="8:32" ht="12.75">
      <c r="H35" s="34">
        <f t="shared" si="10"/>
        <v>1.3</v>
      </c>
      <c r="I35" s="34">
        <v>13</v>
      </c>
      <c r="J35" s="34">
        <f t="shared" si="11"/>
        <v>14</v>
      </c>
      <c r="K35" s="34">
        <f>IF(I35&gt;=0,1,0)*Data!$D$3*Data!$D$17</f>
        <v>-2</v>
      </c>
      <c r="L35" s="34">
        <f>IF(I35&gt;99,1,0)*Data!$D$4*Data!$D$17</f>
        <v>0</v>
      </c>
      <c r="M35" s="34">
        <f>IF(I35&gt;199,1,0)*Data!$D$5*Data!$D$17</f>
        <v>0</v>
      </c>
      <c r="N35" s="34">
        <f>IF(I35&gt;299,1,0)*Data!$D$6*Data!$D$17</f>
        <v>0</v>
      </c>
      <c r="O35" s="34">
        <f>IF(I35&gt;399,1,0)*Data!$D$7*Data!$D$17</f>
        <v>0</v>
      </c>
      <c r="P35" s="34">
        <f>IF(I35&gt;499,1,0)*Data!$D$8*Data!$D$17</f>
        <v>0</v>
      </c>
      <c r="Q35" s="34">
        <f>IF(I35&gt;599,1,0)*Data!$D$9*Data!$D$17</f>
        <v>0</v>
      </c>
      <c r="R35" s="34">
        <f t="shared" si="12"/>
        <v>-2</v>
      </c>
      <c r="S35" s="34">
        <f t="shared" si="13"/>
        <v>4</v>
      </c>
      <c r="T35" s="34">
        <f t="shared" si="0"/>
        <v>-1.8333333333333333</v>
      </c>
      <c r="U35" s="34">
        <f t="shared" si="14"/>
        <v>3.3611111111111107</v>
      </c>
      <c r="V35" s="89">
        <f t="shared" si="1"/>
        <v>0.1361356816555577</v>
      </c>
      <c r="W35" s="89">
        <f t="shared" si="2"/>
        <v>-0.27143114486860875</v>
      </c>
      <c r="X35" s="89">
        <f t="shared" si="3"/>
        <v>-2</v>
      </c>
      <c r="Y35" s="89">
        <f t="shared" si="4"/>
        <v>-1.9814956809428872</v>
      </c>
      <c r="Z35" s="89">
        <f t="shared" si="5"/>
        <v>0.02257904959528336</v>
      </c>
      <c r="AA35" s="89">
        <f t="shared" si="6"/>
        <v>-1.3647316788081163</v>
      </c>
      <c r="AB35" s="89">
        <f t="shared" si="7"/>
        <v>-0.16666666666666666</v>
      </c>
      <c r="AC35" s="89">
        <f t="shared" si="8"/>
        <v>-1.342152629212833</v>
      </c>
      <c r="AD35" s="89">
        <f t="shared" si="15"/>
        <v>1.8013736801029203</v>
      </c>
      <c r="AE35" s="89">
        <f t="shared" si="9"/>
        <v>-0.4911807041205003</v>
      </c>
      <c r="AF35" s="34">
        <f t="shared" si="16"/>
        <v>0.24125848410031045</v>
      </c>
    </row>
    <row r="36" spans="2:32" ht="12.75">
      <c r="B36" s="45"/>
      <c r="C36" s="43"/>
      <c r="D36" s="43"/>
      <c r="E36" s="43"/>
      <c r="F36" s="43"/>
      <c r="G36" s="43"/>
      <c r="H36" s="34">
        <f t="shared" si="10"/>
        <v>1.4</v>
      </c>
      <c r="I36" s="34">
        <v>14</v>
      </c>
      <c r="J36" s="34">
        <f t="shared" si="11"/>
        <v>15</v>
      </c>
      <c r="K36" s="34">
        <f>IF(I36&gt;=0,1,0)*Data!$D$3*Data!$D$17</f>
        <v>-2</v>
      </c>
      <c r="L36" s="34">
        <f>IF(I36&gt;99,1,0)*Data!$D$4*Data!$D$17</f>
        <v>0</v>
      </c>
      <c r="M36" s="34">
        <f>IF(I36&gt;199,1,0)*Data!$D$5*Data!$D$17</f>
        <v>0</v>
      </c>
      <c r="N36" s="34">
        <f>IF(I36&gt;299,1,0)*Data!$D$6*Data!$D$17</f>
        <v>0</v>
      </c>
      <c r="O36" s="34">
        <f>IF(I36&gt;399,1,0)*Data!$D$7*Data!$D$17</f>
        <v>0</v>
      </c>
      <c r="P36" s="34">
        <f>IF(I36&gt;499,1,0)*Data!$D$8*Data!$D$17</f>
        <v>0</v>
      </c>
      <c r="Q36" s="34">
        <f>IF(I36&gt;599,1,0)*Data!$D$9*Data!$D$17</f>
        <v>0</v>
      </c>
      <c r="R36" s="34">
        <f t="shared" si="12"/>
        <v>-2</v>
      </c>
      <c r="S36" s="34">
        <f t="shared" si="13"/>
        <v>4</v>
      </c>
      <c r="T36" s="34">
        <f t="shared" si="0"/>
        <v>-1.8333333333333333</v>
      </c>
      <c r="U36" s="34">
        <f t="shared" si="14"/>
        <v>3.3611111111111107</v>
      </c>
      <c r="V36" s="89">
        <f t="shared" si="1"/>
        <v>0.14660765716752366</v>
      </c>
      <c r="W36" s="89">
        <f t="shared" si="2"/>
        <v>-0.2921660571248232</v>
      </c>
      <c r="X36" s="89">
        <f t="shared" si="3"/>
        <v>-2</v>
      </c>
      <c r="Y36" s="89">
        <f t="shared" si="4"/>
        <v>-1.9785446659259767</v>
      </c>
      <c r="Z36" s="89">
        <f t="shared" si="5"/>
        <v>0.024303887076308404</v>
      </c>
      <c r="AA36" s="89">
        <f t="shared" si="6"/>
        <v>-1.3626992021709228</v>
      </c>
      <c r="AB36" s="89">
        <f t="shared" si="7"/>
        <v>-0.16666666666666666</v>
      </c>
      <c r="AC36" s="89">
        <f t="shared" si="8"/>
        <v>-1.3383953150946144</v>
      </c>
      <c r="AD36" s="89">
        <f t="shared" si="15"/>
        <v>1.7913020194672122</v>
      </c>
      <c r="AE36" s="89">
        <f t="shared" si="9"/>
        <v>-0.49493801823871886</v>
      </c>
      <c r="AF36" s="34">
        <f t="shared" si="16"/>
        <v>0.2449636418980704</v>
      </c>
    </row>
    <row r="37" spans="2:32" ht="12.75">
      <c r="B37" s="1"/>
      <c r="C37" s="1"/>
      <c r="D37" s="1"/>
      <c r="E37" s="1"/>
      <c r="F37" s="1"/>
      <c r="G37" s="1"/>
      <c r="H37" s="34">
        <f t="shared" si="10"/>
        <v>1.5</v>
      </c>
      <c r="I37" s="34">
        <v>15</v>
      </c>
      <c r="J37" s="34">
        <f t="shared" si="11"/>
        <v>16</v>
      </c>
      <c r="K37" s="34">
        <f>IF(I37&gt;=0,1,0)*Data!$D$3*Data!$D$17</f>
        <v>-2</v>
      </c>
      <c r="L37" s="34">
        <f>IF(I37&gt;99,1,0)*Data!$D$4*Data!$D$17</f>
        <v>0</v>
      </c>
      <c r="M37" s="34">
        <f>IF(I37&gt;199,1,0)*Data!$D$5*Data!$D$17</f>
        <v>0</v>
      </c>
      <c r="N37" s="34">
        <f>IF(I37&gt;299,1,0)*Data!$D$6*Data!$D$17</f>
        <v>0</v>
      </c>
      <c r="O37" s="34">
        <f>IF(I37&gt;399,1,0)*Data!$D$7*Data!$D$17</f>
        <v>0</v>
      </c>
      <c r="P37" s="34">
        <f>IF(I37&gt;499,1,0)*Data!$D$8*Data!$D$17</f>
        <v>0</v>
      </c>
      <c r="Q37" s="34">
        <f>IF(I37&gt;599,1,0)*Data!$D$9*Data!$D$17</f>
        <v>0</v>
      </c>
      <c r="R37" s="34">
        <f t="shared" si="12"/>
        <v>-2</v>
      </c>
      <c r="S37" s="34">
        <f t="shared" si="13"/>
        <v>4</v>
      </c>
      <c r="T37" s="34">
        <f t="shared" si="0"/>
        <v>-1.8333333333333333</v>
      </c>
      <c r="U37" s="34">
        <f t="shared" si="14"/>
        <v>3.3611111111111107</v>
      </c>
      <c r="V37" s="89">
        <f t="shared" si="1"/>
        <v>0.15707963267948966</v>
      </c>
      <c r="W37" s="89">
        <f t="shared" si="2"/>
        <v>-0.31286893008046174</v>
      </c>
      <c r="X37" s="89">
        <f t="shared" si="3"/>
        <v>-2</v>
      </c>
      <c r="Y37" s="89">
        <f t="shared" si="4"/>
        <v>-1.9753766811902755</v>
      </c>
      <c r="Z37" s="89">
        <f t="shared" si="5"/>
        <v>0.02602605936223562</v>
      </c>
      <c r="AA37" s="89">
        <f t="shared" si="6"/>
        <v>-1.360517290209987</v>
      </c>
      <c r="AB37" s="89">
        <f t="shared" si="7"/>
        <v>-0.16666666666666666</v>
      </c>
      <c r="AC37" s="89">
        <f t="shared" si="8"/>
        <v>-1.3344912308477512</v>
      </c>
      <c r="AD37" s="89">
        <f t="shared" si="15"/>
        <v>1.780866845209546</v>
      </c>
      <c r="AE37" s="89">
        <f t="shared" si="9"/>
        <v>-0.49884210248558203</v>
      </c>
      <c r="AF37" s="34">
        <f t="shared" si="16"/>
        <v>0.24884344321223592</v>
      </c>
    </row>
    <row r="38" spans="2:32" ht="12.75">
      <c r="B38" s="1"/>
      <c r="C38" s="46"/>
      <c r="D38" s="46"/>
      <c r="E38" s="46"/>
      <c r="F38" s="46"/>
      <c r="G38" s="38"/>
      <c r="H38" s="34">
        <f t="shared" si="10"/>
        <v>1.6</v>
      </c>
      <c r="I38" s="34">
        <v>16</v>
      </c>
      <c r="J38" s="34">
        <f t="shared" si="11"/>
        <v>17</v>
      </c>
      <c r="K38" s="34">
        <f>IF(I38&gt;=0,1,0)*Data!$D$3*Data!$D$17</f>
        <v>-2</v>
      </c>
      <c r="L38" s="34">
        <f>IF(I38&gt;99,1,0)*Data!$D$4*Data!$D$17</f>
        <v>0</v>
      </c>
      <c r="M38" s="34">
        <f>IF(I38&gt;199,1,0)*Data!$D$5*Data!$D$17</f>
        <v>0</v>
      </c>
      <c r="N38" s="34">
        <f>IF(I38&gt;299,1,0)*Data!$D$6*Data!$D$17</f>
        <v>0</v>
      </c>
      <c r="O38" s="34">
        <f>IF(I38&gt;399,1,0)*Data!$D$7*Data!$D$17</f>
        <v>0</v>
      </c>
      <c r="P38" s="34">
        <f>IF(I38&gt;499,1,0)*Data!$D$8*Data!$D$17</f>
        <v>0</v>
      </c>
      <c r="Q38" s="34">
        <f>IF(I38&gt;599,1,0)*Data!$D$9*Data!$D$17</f>
        <v>0</v>
      </c>
      <c r="R38" s="34">
        <f t="shared" si="12"/>
        <v>-2</v>
      </c>
      <c r="S38" s="34">
        <f t="shared" si="13"/>
        <v>4</v>
      </c>
      <c r="T38" s="34">
        <f t="shared" si="0"/>
        <v>-1.8333333333333333</v>
      </c>
      <c r="U38" s="34">
        <f t="shared" si="14"/>
        <v>3.3611111111111107</v>
      </c>
      <c r="V38" s="89">
        <f t="shared" si="1"/>
        <v>0.16755160819145562</v>
      </c>
      <c r="W38" s="89">
        <f t="shared" si="2"/>
        <v>-0.3335374934322045</v>
      </c>
      <c r="X38" s="89">
        <f t="shared" si="3"/>
        <v>-2</v>
      </c>
      <c r="Y38" s="89">
        <f t="shared" si="4"/>
        <v>-1.97199207414101</v>
      </c>
      <c r="Z38" s="89">
        <f t="shared" si="5"/>
        <v>0.02774537759746673</v>
      </c>
      <c r="AA38" s="89">
        <f t="shared" si="6"/>
        <v>-1.3581861821965433</v>
      </c>
      <c r="AB38" s="89">
        <f t="shared" si="7"/>
        <v>-0.16666666666666666</v>
      </c>
      <c r="AC38" s="89">
        <f t="shared" si="8"/>
        <v>-1.3304408045990765</v>
      </c>
      <c r="AD38" s="89">
        <f t="shared" si="15"/>
        <v>1.7700727345422382</v>
      </c>
      <c r="AE38" s="89">
        <f t="shared" si="9"/>
        <v>-0.5028925287342567</v>
      </c>
      <c r="AF38" s="34">
        <f t="shared" si="16"/>
        <v>0.2529008954567352</v>
      </c>
    </row>
    <row r="39" spans="2:32" ht="12.75">
      <c r="B39" s="1"/>
      <c r="C39" s="46"/>
      <c r="D39" s="46"/>
      <c r="E39" s="46"/>
      <c r="F39" s="46"/>
      <c r="G39" s="38"/>
      <c r="H39" s="34">
        <f t="shared" si="10"/>
        <v>1.7</v>
      </c>
      <c r="I39" s="34">
        <v>17</v>
      </c>
      <c r="J39" s="34">
        <f t="shared" si="11"/>
        <v>18</v>
      </c>
      <c r="K39" s="34">
        <f>IF(I39&gt;=0,1,0)*Data!$D$3*Data!$D$17</f>
        <v>-2</v>
      </c>
      <c r="L39" s="34">
        <f>IF(I39&gt;99,1,0)*Data!$D$4*Data!$D$17</f>
        <v>0</v>
      </c>
      <c r="M39" s="34">
        <f>IF(I39&gt;199,1,0)*Data!$D$5*Data!$D$17</f>
        <v>0</v>
      </c>
      <c r="N39" s="34">
        <f>IF(I39&gt;299,1,0)*Data!$D$6*Data!$D$17</f>
        <v>0</v>
      </c>
      <c r="O39" s="34">
        <f>IF(I39&gt;399,1,0)*Data!$D$7*Data!$D$17</f>
        <v>0</v>
      </c>
      <c r="P39" s="34">
        <f>IF(I39&gt;499,1,0)*Data!$D$8*Data!$D$17</f>
        <v>0</v>
      </c>
      <c r="Q39" s="34">
        <f>IF(I39&gt;599,1,0)*Data!$D$9*Data!$D$17</f>
        <v>0</v>
      </c>
      <c r="R39" s="34">
        <f t="shared" si="12"/>
        <v>-2</v>
      </c>
      <c r="S39" s="34">
        <f t="shared" si="13"/>
        <v>4</v>
      </c>
      <c r="T39" s="34">
        <f t="shared" si="0"/>
        <v>-1.8333333333333333</v>
      </c>
      <c r="U39" s="34">
        <f t="shared" si="14"/>
        <v>3.3611111111111107</v>
      </c>
      <c r="V39" s="89">
        <f t="shared" si="1"/>
        <v>0.17802358370342158</v>
      </c>
      <c r="W39" s="89">
        <f t="shared" si="2"/>
        <v>-0.35416948063916653</v>
      </c>
      <c r="X39" s="89">
        <f t="shared" si="3"/>
        <v>-2</v>
      </c>
      <c r="Y39" s="89">
        <f t="shared" si="4"/>
        <v>-1.968391215938484</v>
      </c>
      <c r="Z39" s="89">
        <f t="shared" si="5"/>
        <v>0.029461653239382293</v>
      </c>
      <c r="AA39" s="89">
        <f t="shared" si="6"/>
        <v>-1.3557061337628546</v>
      </c>
      <c r="AB39" s="89">
        <f t="shared" si="7"/>
        <v>-0.16666666666666666</v>
      </c>
      <c r="AC39" s="89">
        <f t="shared" si="8"/>
        <v>-1.3262444805234723</v>
      </c>
      <c r="AD39" s="89">
        <f t="shared" si="15"/>
        <v>1.758924422118975</v>
      </c>
      <c r="AE39" s="89">
        <f t="shared" si="9"/>
        <v>-0.5070888528098609</v>
      </c>
      <c r="AF39" s="34">
        <f t="shared" si="16"/>
        <v>0.2571391046440208</v>
      </c>
    </row>
    <row r="40" spans="2:32" ht="12.75">
      <c r="B40" s="1"/>
      <c r="C40" s="46"/>
      <c r="D40" s="46"/>
      <c r="E40" s="46"/>
      <c r="F40" s="46"/>
      <c r="G40" s="38"/>
      <c r="H40" s="34">
        <f t="shared" si="10"/>
        <v>1.8</v>
      </c>
      <c r="I40" s="34">
        <v>18</v>
      </c>
      <c r="J40" s="34">
        <f t="shared" si="11"/>
        <v>19</v>
      </c>
      <c r="K40" s="34">
        <f>IF(I40&gt;=0,1,0)*Data!$D$3*Data!$D$17</f>
        <v>-2</v>
      </c>
      <c r="L40" s="34">
        <f>IF(I40&gt;99,1,0)*Data!$D$4*Data!$D$17</f>
        <v>0</v>
      </c>
      <c r="M40" s="34">
        <f>IF(I40&gt;199,1,0)*Data!$D$5*Data!$D$17</f>
        <v>0</v>
      </c>
      <c r="N40" s="34">
        <f>IF(I40&gt;299,1,0)*Data!$D$6*Data!$D$17</f>
        <v>0</v>
      </c>
      <c r="O40" s="34">
        <f>IF(I40&gt;399,1,0)*Data!$D$7*Data!$D$17</f>
        <v>0</v>
      </c>
      <c r="P40" s="34">
        <f>IF(I40&gt;499,1,0)*Data!$D$8*Data!$D$17</f>
        <v>0</v>
      </c>
      <c r="Q40" s="34">
        <f>IF(I40&gt;599,1,0)*Data!$D$9*Data!$D$17</f>
        <v>0</v>
      </c>
      <c r="R40" s="34">
        <f t="shared" si="12"/>
        <v>-2</v>
      </c>
      <c r="S40" s="34">
        <f t="shared" si="13"/>
        <v>4</v>
      </c>
      <c r="T40" s="34">
        <f t="shared" si="0"/>
        <v>-1.8333333333333333</v>
      </c>
      <c r="U40" s="34">
        <f t="shared" si="14"/>
        <v>3.3611111111111107</v>
      </c>
      <c r="V40" s="89">
        <f t="shared" si="1"/>
        <v>0.18849555921538758</v>
      </c>
      <c r="W40" s="89">
        <f t="shared" si="2"/>
        <v>-0.3747626291714492</v>
      </c>
      <c r="X40" s="89">
        <f t="shared" si="3"/>
        <v>-2</v>
      </c>
      <c r="Y40" s="89">
        <f t="shared" si="4"/>
        <v>-1.9645745014573774</v>
      </c>
      <c r="Z40" s="89">
        <f t="shared" si="5"/>
        <v>0.0311746980790175</v>
      </c>
      <c r="AA40" s="89">
        <f t="shared" si="6"/>
        <v>-1.3530774168741793</v>
      </c>
      <c r="AB40" s="89">
        <f t="shared" si="7"/>
        <v>-0.16666666666666666</v>
      </c>
      <c r="AC40" s="89">
        <f t="shared" si="8"/>
        <v>-1.3219027187951617</v>
      </c>
      <c r="AD40" s="89">
        <f t="shared" si="15"/>
        <v>1.7474267979580405</v>
      </c>
      <c r="AE40" s="89">
        <f t="shared" si="9"/>
        <v>-0.5114306145381715</v>
      </c>
      <c r="AF40" s="34">
        <f t="shared" si="16"/>
        <v>0.2615612734868918</v>
      </c>
    </row>
    <row r="41" spans="2:32" ht="12.75">
      <c r="B41" s="1"/>
      <c r="C41" s="46"/>
      <c r="D41" s="46"/>
      <c r="E41" s="46"/>
      <c r="F41" s="46"/>
      <c r="G41" s="38"/>
      <c r="H41" s="34">
        <f t="shared" si="10"/>
        <v>1.9</v>
      </c>
      <c r="I41" s="34">
        <v>19</v>
      </c>
      <c r="J41" s="34">
        <f t="shared" si="11"/>
        <v>20</v>
      </c>
      <c r="K41" s="34">
        <f>IF(I41&gt;=0,1,0)*Data!$D$3*Data!$D$17</f>
        <v>-2</v>
      </c>
      <c r="L41" s="34">
        <f>IF(I41&gt;99,1,0)*Data!$D$4*Data!$D$17</f>
        <v>0</v>
      </c>
      <c r="M41" s="34">
        <f>IF(I41&gt;199,1,0)*Data!$D$5*Data!$D$17</f>
        <v>0</v>
      </c>
      <c r="N41" s="34">
        <f>IF(I41&gt;299,1,0)*Data!$D$6*Data!$D$17</f>
        <v>0</v>
      </c>
      <c r="O41" s="34">
        <f>IF(I41&gt;399,1,0)*Data!$D$7*Data!$D$17</f>
        <v>0</v>
      </c>
      <c r="P41" s="34">
        <f>IF(I41&gt;499,1,0)*Data!$D$8*Data!$D$17</f>
        <v>0</v>
      </c>
      <c r="Q41" s="34">
        <f>IF(I41&gt;599,1,0)*Data!$D$9*Data!$D$17</f>
        <v>0</v>
      </c>
      <c r="R41" s="34">
        <f t="shared" si="12"/>
        <v>-2</v>
      </c>
      <c r="S41" s="34">
        <f t="shared" si="13"/>
        <v>4</v>
      </c>
      <c r="T41" s="34">
        <f t="shared" si="0"/>
        <v>-1.8333333333333333</v>
      </c>
      <c r="U41" s="34">
        <f t="shared" si="14"/>
        <v>3.3611111111111107</v>
      </c>
      <c r="V41" s="89">
        <f t="shared" si="1"/>
        <v>0.19896753472735354</v>
      </c>
      <c r="W41" s="89">
        <f t="shared" si="2"/>
        <v>-0.39531468075825227</v>
      </c>
      <c r="X41" s="89">
        <f t="shared" si="3"/>
        <v>-2</v>
      </c>
      <c r="Y41" s="89">
        <f t="shared" si="4"/>
        <v>-1.9605423492434437</v>
      </c>
      <c r="Z41" s="89">
        <f t="shared" si="5"/>
        <v>0.03288432426170143</v>
      </c>
      <c r="AA41" s="89">
        <f t="shared" si="6"/>
        <v>-1.3503003197989472</v>
      </c>
      <c r="AB41" s="89">
        <f t="shared" si="7"/>
        <v>-0.16666666666666666</v>
      </c>
      <c r="AC41" s="89">
        <f t="shared" si="8"/>
        <v>-1.3174159955372458</v>
      </c>
      <c r="AD41" s="89">
        <f t="shared" si="15"/>
        <v>1.7355849052973924</v>
      </c>
      <c r="AE41" s="89">
        <f t="shared" si="9"/>
        <v>-0.5159173377960875</v>
      </c>
      <c r="AF41" s="34">
        <f t="shared" si="16"/>
        <v>0.2661706994386023</v>
      </c>
    </row>
    <row r="42" spans="2:32" ht="12.75">
      <c r="B42" s="1"/>
      <c r="C42" s="46"/>
      <c r="D42" s="46"/>
      <c r="E42" s="46"/>
      <c r="F42" s="46"/>
      <c r="G42" s="38"/>
      <c r="H42" s="34">
        <f t="shared" si="10"/>
        <v>2</v>
      </c>
      <c r="I42" s="34">
        <v>20</v>
      </c>
      <c r="J42" s="34">
        <f t="shared" si="11"/>
        <v>21</v>
      </c>
      <c r="K42" s="34">
        <f>IF(I42&gt;=0,1,0)*Data!$D$3*Data!$D$17</f>
        <v>-2</v>
      </c>
      <c r="L42" s="34">
        <f>IF(I42&gt;99,1,0)*Data!$D$4*Data!$D$17</f>
        <v>0</v>
      </c>
      <c r="M42" s="34">
        <f>IF(I42&gt;199,1,0)*Data!$D$5*Data!$D$17</f>
        <v>0</v>
      </c>
      <c r="N42" s="34">
        <f>IF(I42&gt;299,1,0)*Data!$D$6*Data!$D$17</f>
        <v>0</v>
      </c>
      <c r="O42" s="34">
        <f>IF(I42&gt;399,1,0)*Data!$D$7*Data!$D$17</f>
        <v>0</v>
      </c>
      <c r="P42" s="34">
        <f>IF(I42&gt;499,1,0)*Data!$D$8*Data!$D$17</f>
        <v>0</v>
      </c>
      <c r="Q42" s="34">
        <f>IF(I42&gt;599,1,0)*Data!$D$9*Data!$D$17</f>
        <v>0</v>
      </c>
      <c r="R42" s="34">
        <f t="shared" si="12"/>
        <v>-2</v>
      </c>
      <c r="S42" s="34">
        <f t="shared" si="13"/>
        <v>4</v>
      </c>
      <c r="T42" s="34">
        <f t="shared" si="0"/>
        <v>-1.8333333333333333</v>
      </c>
      <c r="U42" s="34">
        <f t="shared" si="14"/>
        <v>3.3611111111111107</v>
      </c>
      <c r="V42" s="89">
        <f t="shared" si="1"/>
        <v>0.20943951023931953</v>
      </c>
      <c r="W42" s="89">
        <f t="shared" si="2"/>
        <v>-0.41582338163551863</v>
      </c>
      <c r="X42" s="89">
        <f t="shared" si="3"/>
        <v>-2</v>
      </c>
      <c r="Y42" s="89">
        <f t="shared" si="4"/>
        <v>-1.9562952014676114</v>
      </c>
      <c r="Z42" s="89">
        <f t="shared" si="5"/>
        <v>0.034590344307657415</v>
      </c>
      <c r="AA42" s="89">
        <f t="shared" si="6"/>
        <v>-1.3473751470771476</v>
      </c>
      <c r="AB42" s="89">
        <f t="shared" si="7"/>
        <v>-0.16666666666666666</v>
      </c>
      <c r="AC42" s="89">
        <f t="shared" si="8"/>
        <v>-1.3127848027694902</v>
      </c>
      <c r="AD42" s="89">
        <f t="shared" si="15"/>
        <v>1.7234039383825293</v>
      </c>
      <c r="AE42" s="89">
        <f t="shared" si="9"/>
        <v>-0.5205485305638431</v>
      </c>
      <c r="AF42" s="34">
        <f t="shared" si="16"/>
        <v>0.2709707726721763</v>
      </c>
    </row>
    <row r="43" spans="2:32" ht="12.75">
      <c r="B43" s="1"/>
      <c r="C43" s="46"/>
      <c r="D43" s="46"/>
      <c r="E43" s="46"/>
      <c r="F43" s="46"/>
      <c r="G43" s="38"/>
      <c r="H43" s="34">
        <f t="shared" si="10"/>
        <v>2.1</v>
      </c>
      <c r="I43" s="34">
        <v>21</v>
      </c>
      <c r="J43" s="34">
        <f t="shared" si="11"/>
        <v>22</v>
      </c>
      <c r="K43" s="34">
        <f>IF(I43&gt;=0,1,0)*Data!$D$3*Data!$D$17</f>
        <v>-2</v>
      </c>
      <c r="L43" s="34">
        <f>IF(I43&gt;99,1,0)*Data!$D$4*Data!$D$17</f>
        <v>0</v>
      </c>
      <c r="M43" s="34">
        <f>IF(I43&gt;199,1,0)*Data!$D$5*Data!$D$17</f>
        <v>0</v>
      </c>
      <c r="N43" s="34">
        <f>IF(I43&gt;299,1,0)*Data!$D$6*Data!$D$17</f>
        <v>0</v>
      </c>
      <c r="O43" s="34">
        <f>IF(I43&gt;399,1,0)*Data!$D$7*Data!$D$17</f>
        <v>0</v>
      </c>
      <c r="P43" s="34">
        <f>IF(I43&gt;499,1,0)*Data!$D$8*Data!$D$17</f>
        <v>0</v>
      </c>
      <c r="Q43" s="34">
        <f>IF(I43&gt;599,1,0)*Data!$D$9*Data!$D$17</f>
        <v>0</v>
      </c>
      <c r="R43" s="34">
        <f t="shared" si="12"/>
        <v>-2</v>
      </c>
      <c r="S43" s="34">
        <f t="shared" si="13"/>
        <v>4</v>
      </c>
      <c r="T43" s="34">
        <f t="shared" si="0"/>
        <v>-1.8333333333333333</v>
      </c>
      <c r="U43" s="34">
        <f t="shared" si="14"/>
        <v>3.3611111111111107</v>
      </c>
      <c r="V43" s="89">
        <f t="shared" si="1"/>
        <v>0.2199114857512855</v>
      </c>
      <c r="W43" s="89">
        <f t="shared" si="2"/>
        <v>-0.436286482793085</v>
      </c>
      <c r="X43" s="89">
        <f t="shared" si="3"/>
        <v>-2</v>
      </c>
      <c r="Y43" s="89">
        <f t="shared" si="4"/>
        <v>-1.9518335238774949</v>
      </c>
      <c r="Z43" s="89">
        <f t="shared" si="5"/>
        <v>0.036292571132562304</v>
      </c>
      <c r="AA43" s="89">
        <f t="shared" si="6"/>
        <v>-1.3443022194869332</v>
      </c>
      <c r="AB43" s="89">
        <f t="shared" si="7"/>
        <v>-0.16666666666666666</v>
      </c>
      <c r="AC43" s="89">
        <f t="shared" si="8"/>
        <v>-1.3080096483543708</v>
      </c>
      <c r="AD43" s="89">
        <f t="shared" si="15"/>
        <v>1.7108892401881248</v>
      </c>
      <c r="AE43" s="89">
        <f t="shared" si="9"/>
        <v>-0.5253236849789624</v>
      </c>
      <c r="AF43" s="34">
        <f t="shared" si="16"/>
        <v>0.27596497399987613</v>
      </c>
    </row>
    <row r="44" spans="2:32" ht="12.75">
      <c r="B44" s="1"/>
      <c r="C44" s="46"/>
      <c r="D44" s="46"/>
      <c r="E44" s="46"/>
      <c r="F44" s="46"/>
      <c r="G44" s="38"/>
      <c r="H44" s="34">
        <f t="shared" si="10"/>
        <v>2.2</v>
      </c>
      <c r="I44" s="34">
        <v>22</v>
      </c>
      <c r="J44" s="34">
        <f t="shared" si="11"/>
        <v>23</v>
      </c>
      <c r="K44" s="34">
        <f>IF(I44&gt;=0,1,0)*Data!$D$3*Data!$D$17</f>
        <v>-2</v>
      </c>
      <c r="L44" s="34">
        <f>IF(I44&gt;99,1,0)*Data!$D$4*Data!$D$17</f>
        <v>0</v>
      </c>
      <c r="M44" s="34">
        <f>IF(I44&gt;199,1,0)*Data!$D$5*Data!$D$17</f>
        <v>0</v>
      </c>
      <c r="N44" s="34">
        <f>IF(I44&gt;299,1,0)*Data!$D$6*Data!$D$17</f>
        <v>0</v>
      </c>
      <c r="O44" s="34">
        <f>IF(I44&gt;399,1,0)*Data!$D$7*Data!$D$17</f>
        <v>0</v>
      </c>
      <c r="P44" s="34">
        <f>IF(I44&gt;499,1,0)*Data!$D$8*Data!$D$17</f>
        <v>0</v>
      </c>
      <c r="Q44" s="34">
        <f>IF(I44&gt;599,1,0)*Data!$D$9*Data!$D$17</f>
        <v>0</v>
      </c>
      <c r="R44" s="34">
        <f t="shared" si="12"/>
        <v>-2</v>
      </c>
      <c r="S44" s="34">
        <f t="shared" si="13"/>
        <v>4</v>
      </c>
      <c r="T44" s="34">
        <f t="shared" si="0"/>
        <v>-1.8333333333333333</v>
      </c>
      <c r="U44" s="34">
        <f t="shared" si="14"/>
        <v>3.3611111111111107</v>
      </c>
      <c r="V44" s="89">
        <f t="shared" si="1"/>
        <v>0.2303834612632515</v>
      </c>
      <c r="W44" s="89">
        <f t="shared" si="2"/>
        <v>-0.45670174022131144</v>
      </c>
      <c r="X44" s="89">
        <f t="shared" si="3"/>
        <v>-2</v>
      </c>
      <c r="Y44" s="89">
        <f t="shared" si="4"/>
        <v>-1.9471578057463206</v>
      </c>
      <c r="Z44" s="89">
        <f t="shared" si="5"/>
        <v>0.03799081806806241</v>
      </c>
      <c r="AA44" s="89">
        <f t="shared" si="6"/>
        <v>-1.3410818740094428</v>
      </c>
      <c r="AB44" s="89">
        <f t="shared" si="7"/>
        <v>-0.16666666666666666</v>
      </c>
      <c r="AC44" s="89">
        <f t="shared" si="8"/>
        <v>-1.3030910559413804</v>
      </c>
      <c r="AD44" s="89">
        <f t="shared" si="15"/>
        <v>1.698046300074422</v>
      </c>
      <c r="AE44" s="89">
        <f t="shared" si="9"/>
        <v>-0.5302422773919528</v>
      </c>
      <c r="AF44" s="34">
        <f t="shared" si="16"/>
        <v>0.2811568727338047</v>
      </c>
    </row>
    <row r="45" spans="2:32" ht="12.75">
      <c r="B45" s="1"/>
      <c r="C45" s="46"/>
      <c r="D45" s="46"/>
      <c r="E45" s="46"/>
      <c r="F45" s="46"/>
      <c r="G45" s="38"/>
      <c r="H45" s="34">
        <f t="shared" si="10"/>
        <v>2.3</v>
      </c>
      <c r="I45" s="34">
        <v>23</v>
      </c>
      <c r="J45" s="34">
        <f t="shared" si="11"/>
        <v>24</v>
      </c>
      <c r="K45" s="34">
        <f>IF(I45&gt;=0,1,0)*Data!$D$3*Data!$D$17</f>
        <v>-2</v>
      </c>
      <c r="L45" s="34">
        <f>IF(I45&gt;99,1,0)*Data!$D$4*Data!$D$17</f>
        <v>0</v>
      </c>
      <c r="M45" s="34">
        <f>IF(I45&gt;199,1,0)*Data!$D$5*Data!$D$17</f>
        <v>0</v>
      </c>
      <c r="N45" s="34">
        <f>IF(I45&gt;299,1,0)*Data!$D$6*Data!$D$17</f>
        <v>0</v>
      </c>
      <c r="O45" s="34">
        <f>IF(I45&gt;399,1,0)*Data!$D$7*Data!$D$17</f>
        <v>0</v>
      </c>
      <c r="P45" s="34">
        <f>IF(I45&gt;499,1,0)*Data!$D$8*Data!$D$17</f>
        <v>0</v>
      </c>
      <c r="Q45" s="34">
        <f>IF(I45&gt;599,1,0)*Data!$D$9*Data!$D$17</f>
        <v>0</v>
      </c>
      <c r="R45" s="34">
        <f t="shared" si="12"/>
        <v>-2</v>
      </c>
      <c r="S45" s="34">
        <f t="shared" si="13"/>
        <v>4</v>
      </c>
      <c r="T45" s="34">
        <f t="shared" si="0"/>
        <v>-1.8333333333333333</v>
      </c>
      <c r="U45" s="34">
        <f t="shared" si="14"/>
        <v>3.3611111111111107</v>
      </c>
      <c r="V45" s="89">
        <f t="shared" si="1"/>
        <v>0.24085543677521745</v>
      </c>
      <c r="W45" s="89">
        <f t="shared" si="2"/>
        <v>-0.4770669151571617</v>
      </c>
      <c r="X45" s="89">
        <f t="shared" si="3"/>
        <v>-2</v>
      </c>
      <c r="Y45" s="89">
        <f t="shared" si="4"/>
        <v>-1.9422685598192722</v>
      </c>
      <c r="Z45" s="89">
        <f t="shared" si="5"/>
        <v>0.03968489888224375</v>
      </c>
      <c r="AA45" s="89">
        <f t="shared" si="6"/>
        <v>-1.337714463791848</v>
      </c>
      <c r="AB45" s="89">
        <f t="shared" si="7"/>
        <v>-0.16666666666666666</v>
      </c>
      <c r="AC45" s="89">
        <f t="shared" si="8"/>
        <v>-1.2980295649096043</v>
      </c>
      <c r="AD45" s="89">
        <f t="shared" si="15"/>
        <v>1.6848807513794166</v>
      </c>
      <c r="AE45" s="89">
        <f t="shared" si="9"/>
        <v>-0.535303768423729</v>
      </c>
      <c r="AF45" s="34">
        <f t="shared" si="16"/>
        <v>0.28655012448864525</v>
      </c>
    </row>
    <row r="46" spans="2:32" ht="12.75">
      <c r="B46" s="1"/>
      <c r="C46" s="46"/>
      <c r="D46" s="46"/>
      <c r="E46" s="46"/>
      <c r="F46" s="46"/>
      <c r="G46" s="38"/>
      <c r="H46" s="34">
        <f t="shared" si="10"/>
        <v>2.4</v>
      </c>
      <c r="I46" s="34">
        <v>24</v>
      </c>
      <c r="J46" s="34">
        <f t="shared" si="11"/>
        <v>25</v>
      </c>
      <c r="K46" s="34">
        <f>IF(I46&gt;=0,1,0)*Data!$D$3*Data!$D$17</f>
        <v>-2</v>
      </c>
      <c r="L46" s="34">
        <f>IF(I46&gt;99,1,0)*Data!$D$4*Data!$D$17</f>
        <v>0</v>
      </c>
      <c r="M46" s="34">
        <f>IF(I46&gt;199,1,0)*Data!$D$5*Data!$D$17</f>
        <v>0</v>
      </c>
      <c r="N46" s="34">
        <f>IF(I46&gt;299,1,0)*Data!$D$6*Data!$D$17</f>
        <v>0</v>
      </c>
      <c r="O46" s="34">
        <f>IF(I46&gt;399,1,0)*Data!$D$7*Data!$D$17</f>
        <v>0</v>
      </c>
      <c r="P46" s="34">
        <f>IF(I46&gt;499,1,0)*Data!$D$8*Data!$D$17</f>
        <v>0</v>
      </c>
      <c r="Q46" s="34">
        <f>IF(I46&gt;599,1,0)*Data!$D$9*Data!$D$17</f>
        <v>0</v>
      </c>
      <c r="R46" s="34">
        <f t="shared" si="12"/>
        <v>-2</v>
      </c>
      <c r="S46" s="34">
        <f t="shared" si="13"/>
        <v>4</v>
      </c>
      <c r="T46" s="34">
        <f t="shared" si="0"/>
        <v>-1.8333333333333333</v>
      </c>
      <c r="U46" s="34">
        <f t="shared" si="14"/>
        <v>3.3611111111111107</v>
      </c>
      <c r="V46" s="89">
        <f t="shared" si="1"/>
        <v>0.2513274122871834</v>
      </c>
      <c r="W46" s="89">
        <f t="shared" si="2"/>
        <v>-0.4973797743297095</v>
      </c>
      <c r="X46" s="89">
        <f t="shared" si="3"/>
        <v>-2</v>
      </c>
      <c r="Y46" s="89">
        <f t="shared" si="4"/>
        <v>-1.9371663222572622</v>
      </c>
      <c r="Z46" s="89">
        <f t="shared" si="5"/>
        <v>0.041374627800054485</v>
      </c>
      <c r="AA46" s="89">
        <f t="shared" si="6"/>
        <v>-1.334200358108627</v>
      </c>
      <c r="AB46" s="89">
        <f t="shared" si="7"/>
        <v>-0.16666666666666666</v>
      </c>
      <c r="AC46" s="89">
        <f t="shared" si="8"/>
        <v>-1.2928257303085726</v>
      </c>
      <c r="AD46" s="89">
        <f t="shared" si="15"/>
        <v>1.6713983689478942</v>
      </c>
      <c r="AE46" s="89">
        <f t="shared" si="9"/>
        <v>-0.5405076030247606</v>
      </c>
      <c r="AF46" s="34">
        <f t="shared" si="16"/>
        <v>0.29214846892757224</v>
      </c>
    </row>
    <row r="47" spans="2:32" ht="12.75">
      <c r="B47" s="1"/>
      <c r="C47" s="46"/>
      <c r="D47" s="46"/>
      <c r="E47" s="46"/>
      <c r="F47" s="46"/>
      <c r="G47" s="38"/>
      <c r="H47" s="34">
        <f t="shared" si="10"/>
        <v>2.5</v>
      </c>
      <c r="I47" s="34">
        <v>25</v>
      </c>
      <c r="J47" s="34">
        <f t="shared" si="11"/>
        <v>26</v>
      </c>
      <c r="K47" s="34">
        <f>IF(I47&gt;=0,1,0)*Data!$D$3*Data!$D$17</f>
        <v>-2</v>
      </c>
      <c r="L47" s="34">
        <f>IF(I47&gt;99,1,0)*Data!$D$4*Data!$D$17</f>
        <v>0</v>
      </c>
      <c r="M47" s="34">
        <f>IF(I47&gt;199,1,0)*Data!$D$5*Data!$D$17</f>
        <v>0</v>
      </c>
      <c r="N47" s="34">
        <f>IF(I47&gt;299,1,0)*Data!$D$6*Data!$D$17</f>
        <v>0</v>
      </c>
      <c r="O47" s="34">
        <f>IF(I47&gt;399,1,0)*Data!$D$7*Data!$D$17</f>
        <v>0</v>
      </c>
      <c r="P47" s="34">
        <f>IF(I47&gt;499,1,0)*Data!$D$8*Data!$D$17</f>
        <v>0</v>
      </c>
      <c r="Q47" s="34">
        <f>IF(I47&gt;599,1,0)*Data!$D$9*Data!$D$17</f>
        <v>0</v>
      </c>
      <c r="R47" s="34">
        <f t="shared" si="12"/>
        <v>-2</v>
      </c>
      <c r="S47" s="34">
        <f t="shared" si="13"/>
        <v>4</v>
      </c>
      <c r="T47" s="34">
        <f t="shared" si="0"/>
        <v>-1.8333333333333333</v>
      </c>
      <c r="U47" s="34">
        <f t="shared" si="14"/>
        <v>3.3611111111111107</v>
      </c>
      <c r="V47" s="89">
        <f t="shared" si="1"/>
        <v>0.2617993877991494</v>
      </c>
      <c r="W47" s="89">
        <f t="shared" si="2"/>
        <v>-0.5176380902050415</v>
      </c>
      <c r="X47" s="89">
        <f t="shared" si="3"/>
        <v>-2</v>
      </c>
      <c r="Y47" s="89">
        <f t="shared" si="4"/>
        <v>-1.9318516525781366</v>
      </c>
      <c r="Z47" s="89">
        <f t="shared" si="5"/>
        <v>0.043059819523677274</v>
      </c>
      <c r="AA47" s="89">
        <f t="shared" si="6"/>
        <v>-1.3305399423210678</v>
      </c>
      <c r="AB47" s="89">
        <f t="shared" si="7"/>
        <v>-0.16666666666666666</v>
      </c>
      <c r="AC47" s="89">
        <f t="shared" si="8"/>
        <v>-1.2874801227973904</v>
      </c>
      <c r="AD47" s="89">
        <f t="shared" si="15"/>
        <v>1.6576050665983835</v>
      </c>
      <c r="AE47" s="89">
        <f t="shared" si="9"/>
        <v>-0.5458532105359428</v>
      </c>
      <c r="AF47" s="34">
        <f t="shared" si="16"/>
        <v>0.29795572745239635</v>
      </c>
    </row>
    <row r="48" spans="2:32" ht="12.75">
      <c r="B48" s="1"/>
      <c r="C48" s="46"/>
      <c r="D48" s="46"/>
      <c r="E48" s="46"/>
      <c r="F48" s="46"/>
      <c r="G48" s="38"/>
      <c r="H48" s="34">
        <f t="shared" si="10"/>
        <v>2.6</v>
      </c>
      <c r="I48" s="34">
        <v>26</v>
      </c>
      <c r="J48" s="34">
        <f t="shared" si="11"/>
        <v>27</v>
      </c>
      <c r="K48" s="34">
        <f>IF(I48&gt;=0,1,0)*Data!$D$3*Data!$D$17</f>
        <v>-2</v>
      </c>
      <c r="L48" s="34">
        <f>IF(I48&gt;99,1,0)*Data!$D$4*Data!$D$17</f>
        <v>0</v>
      </c>
      <c r="M48" s="34">
        <f>IF(I48&gt;199,1,0)*Data!$D$5*Data!$D$17</f>
        <v>0</v>
      </c>
      <c r="N48" s="34">
        <f>IF(I48&gt;299,1,0)*Data!$D$6*Data!$D$17</f>
        <v>0</v>
      </c>
      <c r="O48" s="34">
        <f>IF(I48&gt;399,1,0)*Data!$D$7*Data!$D$17</f>
        <v>0</v>
      </c>
      <c r="P48" s="34">
        <f>IF(I48&gt;499,1,0)*Data!$D$8*Data!$D$17</f>
        <v>0</v>
      </c>
      <c r="Q48" s="34">
        <f>IF(I48&gt;599,1,0)*Data!$D$9*Data!$D$17</f>
        <v>0</v>
      </c>
      <c r="R48" s="34">
        <f t="shared" si="12"/>
        <v>-2</v>
      </c>
      <c r="S48" s="34">
        <f t="shared" si="13"/>
        <v>4</v>
      </c>
      <c r="T48" s="34">
        <f t="shared" si="0"/>
        <v>-1.8333333333333333</v>
      </c>
      <c r="U48" s="34">
        <f t="shared" si="14"/>
        <v>3.3611111111111107</v>
      </c>
      <c r="V48" s="89">
        <f t="shared" si="1"/>
        <v>0.2722713633111154</v>
      </c>
      <c r="W48" s="89">
        <f t="shared" si="2"/>
        <v>-0.5378396412305314</v>
      </c>
      <c r="X48" s="89">
        <f t="shared" si="3"/>
        <v>-2</v>
      </c>
      <c r="Y48" s="89">
        <f t="shared" si="4"/>
        <v>-1.9263251335953164</v>
      </c>
      <c r="Z48" s="89">
        <f t="shared" si="5"/>
        <v>0.04474028925284923</v>
      </c>
      <c r="AA48" s="89">
        <f t="shared" si="6"/>
        <v>-1.3267336178350109</v>
      </c>
      <c r="AB48" s="89">
        <f t="shared" si="7"/>
        <v>-0.16666666666666666</v>
      </c>
      <c r="AC48" s="89">
        <f t="shared" si="8"/>
        <v>-1.2819933285821616</v>
      </c>
      <c r="AD48" s="89">
        <f t="shared" si="15"/>
        <v>1.6435068945291702</v>
      </c>
      <c r="AE48" s="89">
        <f t="shared" si="9"/>
        <v>-0.5513400047511716</v>
      </c>
      <c r="AF48" s="34">
        <f t="shared" si="16"/>
        <v>0.3039758008390219</v>
      </c>
    </row>
    <row r="49" spans="2:32" ht="12.75">
      <c r="B49" s="1"/>
      <c r="C49" s="46"/>
      <c r="D49" s="46"/>
      <c r="E49" s="46"/>
      <c r="F49" s="46"/>
      <c r="G49" s="38"/>
      <c r="H49" s="34">
        <f t="shared" si="10"/>
        <v>2.7</v>
      </c>
      <c r="I49" s="34">
        <v>27</v>
      </c>
      <c r="J49" s="34">
        <f t="shared" si="11"/>
        <v>28</v>
      </c>
      <c r="K49" s="34">
        <f>IF(I49&gt;=0,1,0)*Data!$D$3*Data!$D$17</f>
        <v>-2</v>
      </c>
      <c r="L49" s="34">
        <f>IF(I49&gt;99,1,0)*Data!$D$4*Data!$D$17</f>
        <v>0</v>
      </c>
      <c r="M49" s="34">
        <f>IF(I49&gt;199,1,0)*Data!$D$5*Data!$D$17</f>
        <v>0</v>
      </c>
      <c r="N49" s="34">
        <f>IF(I49&gt;299,1,0)*Data!$D$6*Data!$D$17</f>
        <v>0</v>
      </c>
      <c r="O49" s="34">
        <f>IF(I49&gt;399,1,0)*Data!$D$7*Data!$D$17</f>
        <v>0</v>
      </c>
      <c r="P49" s="34">
        <f>IF(I49&gt;499,1,0)*Data!$D$8*Data!$D$17</f>
        <v>0</v>
      </c>
      <c r="Q49" s="34">
        <f>IF(I49&gt;599,1,0)*Data!$D$9*Data!$D$17</f>
        <v>0</v>
      </c>
      <c r="R49" s="34">
        <f t="shared" si="12"/>
        <v>-2</v>
      </c>
      <c r="S49" s="34">
        <f t="shared" si="13"/>
        <v>4</v>
      </c>
      <c r="T49" s="34">
        <f t="shared" si="0"/>
        <v>-1.8333333333333333</v>
      </c>
      <c r="U49" s="34">
        <f t="shared" si="14"/>
        <v>3.3611111111111107</v>
      </c>
      <c r="V49" s="89">
        <f t="shared" si="1"/>
        <v>0.28274333882308134</v>
      </c>
      <c r="W49" s="89">
        <f t="shared" si="2"/>
        <v>-0.5579822120784584</v>
      </c>
      <c r="X49" s="89">
        <f t="shared" si="3"/>
        <v>-2</v>
      </c>
      <c r="Y49" s="89">
        <f t="shared" si="4"/>
        <v>-1.9205873713538861</v>
      </c>
      <c r="Z49" s="89">
        <f t="shared" si="5"/>
        <v>0.04641585270512737</v>
      </c>
      <c r="AA49" s="89">
        <f t="shared" si="6"/>
        <v>-1.3227818020568292</v>
      </c>
      <c r="AB49" s="89">
        <f t="shared" si="7"/>
        <v>-0.16666666666666666</v>
      </c>
      <c r="AC49" s="89">
        <f t="shared" si="8"/>
        <v>-1.276365949351702</v>
      </c>
      <c r="AD49" s="89">
        <f t="shared" si="15"/>
        <v>1.6291100366644713</v>
      </c>
      <c r="AE49" s="89">
        <f t="shared" si="9"/>
        <v>-0.5569673839816314</v>
      </c>
      <c r="AF49" s="34">
        <f t="shared" si="16"/>
        <v>0.310212666819342</v>
      </c>
    </row>
    <row r="50" spans="8:32" ht="12.75">
      <c r="H50" s="34">
        <f t="shared" si="10"/>
        <v>2.8</v>
      </c>
      <c r="I50" s="34">
        <v>28</v>
      </c>
      <c r="J50" s="34">
        <f t="shared" si="11"/>
        <v>29</v>
      </c>
      <c r="K50" s="34">
        <f>IF(I50&gt;=0,1,0)*Data!$D$3*Data!$D$17</f>
        <v>-2</v>
      </c>
      <c r="L50" s="34">
        <f>IF(I50&gt;99,1,0)*Data!$D$4*Data!$D$17</f>
        <v>0</v>
      </c>
      <c r="M50" s="34">
        <f>IF(I50&gt;199,1,0)*Data!$D$5*Data!$D$17</f>
        <v>0</v>
      </c>
      <c r="N50" s="34">
        <f>IF(I50&gt;299,1,0)*Data!$D$6*Data!$D$17</f>
        <v>0</v>
      </c>
      <c r="O50" s="34">
        <f>IF(I50&gt;399,1,0)*Data!$D$7*Data!$D$17</f>
        <v>0</v>
      </c>
      <c r="P50" s="34">
        <f>IF(I50&gt;499,1,0)*Data!$D$8*Data!$D$17</f>
        <v>0</v>
      </c>
      <c r="Q50" s="34">
        <f>IF(I50&gt;599,1,0)*Data!$D$9*Data!$D$17</f>
        <v>0</v>
      </c>
      <c r="R50" s="34">
        <f t="shared" si="12"/>
        <v>-2</v>
      </c>
      <c r="S50" s="34">
        <f t="shared" si="13"/>
        <v>4</v>
      </c>
      <c r="T50" s="34">
        <f t="shared" si="0"/>
        <v>-1.8333333333333333</v>
      </c>
      <c r="U50" s="34">
        <f t="shared" si="14"/>
        <v>3.3611111111111107</v>
      </c>
      <c r="V50" s="89">
        <f t="shared" si="1"/>
        <v>0.29321531433504733</v>
      </c>
      <c r="W50" s="89">
        <f t="shared" si="2"/>
        <v>-0.5780635938889431</v>
      </c>
      <c r="X50" s="89">
        <f t="shared" si="3"/>
        <v>-2</v>
      </c>
      <c r="Y50" s="89">
        <f t="shared" si="4"/>
        <v>-1.9146389950641345</v>
      </c>
      <c r="Z50" s="89">
        <f t="shared" si="5"/>
        <v>0.04808632613609727</v>
      </c>
      <c r="AA50" s="89">
        <f t="shared" si="6"/>
        <v>-1.3186849283476558</v>
      </c>
      <c r="AB50" s="89">
        <f t="shared" si="7"/>
        <v>-0.16666666666666666</v>
      </c>
      <c r="AC50" s="89">
        <f t="shared" si="8"/>
        <v>-1.2705986022115585</v>
      </c>
      <c r="AD50" s="89">
        <f t="shared" si="15"/>
        <v>1.6144208079419664</v>
      </c>
      <c r="AE50" s="89">
        <f t="shared" si="9"/>
        <v>-0.5627347311217747</v>
      </c>
      <c r="AF50" s="34">
        <f t="shared" si="16"/>
        <v>0.3166703776106961</v>
      </c>
    </row>
    <row r="51" spans="8:32" ht="12.75">
      <c r="H51" s="34">
        <f t="shared" si="10"/>
        <v>2.9</v>
      </c>
      <c r="I51" s="34">
        <v>29</v>
      </c>
      <c r="J51" s="34">
        <f t="shared" si="11"/>
        <v>30</v>
      </c>
      <c r="K51" s="34">
        <f>IF(I51&gt;=0,1,0)*Data!$D$3*Data!$D$17</f>
        <v>-2</v>
      </c>
      <c r="L51" s="34">
        <f>IF(I51&gt;99,1,0)*Data!$D$4*Data!$D$17</f>
        <v>0</v>
      </c>
      <c r="M51" s="34">
        <f>IF(I51&gt;199,1,0)*Data!$D$5*Data!$D$17</f>
        <v>0</v>
      </c>
      <c r="N51" s="34">
        <f>IF(I51&gt;299,1,0)*Data!$D$6*Data!$D$17</f>
        <v>0</v>
      </c>
      <c r="O51" s="34">
        <f>IF(I51&gt;399,1,0)*Data!$D$7*Data!$D$17</f>
        <v>0</v>
      </c>
      <c r="P51" s="34">
        <f>IF(I51&gt;499,1,0)*Data!$D$8*Data!$D$17</f>
        <v>0</v>
      </c>
      <c r="Q51" s="34">
        <f>IF(I51&gt;599,1,0)*Data!$D$9*Data!$D$17</f>
        <v>0</v>
      </c>
      <c r="R51" s="34">
        <f t="shared" si="12"/>
        <v>-2</v>
      </c>
      <c r="S51" s="34">
        <f t="shared" si="13"/>
        <v>4</v>
      </c>
      <c r="T51" s="34">
        <f t="shared" si="0"/>
        <v>-1.8333333333333333</v>
      </c>
      <c r="U51" s="34">
        <f t="shared" si="14"/>
        <v>3.3611111111111107</v>
      </c>
      <c r="V51" s="89">
        <f t="shared" si="1"/>
        <v>0.3036872898470133</v>
      </c>
      <c r="W51" s="89">
        <f t="shared" si="2"/>
        <v>-0.5980815845121733</v>
      </c>
      <c r="X51" s="89">
        <f t="shared" si="3"/>
        <v>-2</v>
      </c>
      <c r="Y51" s="89">
        <f t="shared" si="4"/>
        <v>-1.9084806570325539</v>
      </c>
      <c r="Z51" s="89">
        <f t="shared" si="5"/>
        <v>0.049751526359522714</v>
      </c>
      <c r="AA51" s="89">
        <f t="shared" si="6"/>
        <v>-1.3144434459758612</v>
      </c>
      <c r="AB51" s="89">
        <f t="shared" si="7"/>
        <v>-0.16666666666666666</v>
      </c>
      <c r="AC51" s="89">
        <f t="shared" si="8"/>
        <v>-1.2646919196163384</v>
      </c>
      <c r="AD51" s="89">
        <f t="shared" si="15"/>
        <v>1.599445651542859</v>
      </c>
      <c r="AE51" s="89">
        <f t="shared" si="9"/>
        <v>-0.5686414137169948</v>
      </c>
      <c r="AF51" s="34">
        <f t="shared" si="16"/>
        <v>0.3233530573940625</v>
      </c>
    </row>
    <row r="52" spans="8:32" ht="12.75">
      <c r="H52" s="34">
        <f t="shared" si="10"/>
        <v>3</v>
      </c>
      <c r="I52" s="34">
        <v>30</v>
      </c>
      <c r="J52" s="34">
        <f t="shared" si="11"/>
        <v>31</v>
      </c>
      <c r="K52" s="34">
        <f>IF(I52&gt;=0,1,0)*Data!$D$3*Data!$D$17</f>
        <v>-2</v>
      </c>
      <c r="L52" s="34">
        <f>IF(I52&gt;99,1,0)*Data!$D$4*Data!$D$17</f>
        <v>0</v>
      </c>
      <c r="M52" s="34">
        <f>IF(I52&gt;199,1,0)*Data!$D$5*Data!$D$17</f>
        <v>0</v>
      </c>
      <c r="N52" s="34">
        <f>IF(I52&gt;299,1,0)*Data!$D$6*Data!$D$17</f>
        <v>0</v>
      </c>
      <c r="O52" s="34">
        <f>IF(I52&gt;399,1,0)*Data!$D$7*Data!$D$17</f>
        <v>0</v>
      </c>
      <c r="P52" s="34">
        <f>IF(I52&gt;499,1,0)*Data!$D$8*Data!$D$17</f>
        <v>0</v>
      </c>
      <c r="Q52" s="34">
        <f>IF(I52&gt;599,1,0)*Data!$D$9*Data!$D$17</f>
        <v>0</v>
      </c>
      <c r="R52" s="34">
        <f t="shared" si="12"/>
        <v>-2</v>
      </c>
      <c r="S52" s="34">
        <f t="shared" si="13"/>
        <v>4</v>
      </c>
      <c r="T52" s="34">
        <f t="shared" si="0"/>
        <v>-1.8333333333333333</v>
      </c>
      <c r="U52" s="34">
        <f t="shared" si="14"/>
        <v>3.3611111111111107</v>
      </c>
      <c r="V52" s="89">
        <f t="shared" si="1"/>
        <v>0.3141592653589793</v>
      </c>
      <c r="W52" s="89">
        <f t="shared" si="2"/>
        <v>-0.6180339887498948</v>
      </c>
      <c r="X52" s="89">
        <f t="shared" si="3"/>
        <v>-2</v>
      </c>
      <c r="Y52" s="89">
        <f t="shared" si="4"/>
        <v>-1.902113032590307</v>
      </c>
      <c r="Z52" s="89">
        <f t="shared" si="5"/>
        <v>0.05141127076743409</v>
      </c>
      <c r="AA52" s="89">
        <f t="shared" si="6"/>
        <v>-1.3100578200677835</v>
      </c>
      <c r="AB52" s="89">
        <f t="shared" si="7"/>
        <v>-0.16666666666666666</v>
      </c>
      <c r="AC52" s="89">
        <f t="shared" si="8"/>
        <v>-1.2586465493003494</v>
      </c>
      <c r="AD52" s="89">
        <f t="shared" si="15"/>
        <v>1.5841911360656769</v>
      </c>
      <c r="AE52" s="89">
        <f t="shared" si="9"/>
        <v>-0.5746867840329839</v>
      </c>
      <c r="AF52" s="34">
        <f t="shared" si="16"/>
        <v>0.3302648997421735</v>
      </c>
    </row>
    <row r="53" spans="2:32" ht="12.75">
      <c r="B53" s="43"/>
      <c r="C53" s="43"/>
      <c r="D53" s="43"/>
      <c r="E53" s="43"/>
      <c r="F53" s="43"/>
      <c r="H53" s="34">
        <f t="shared" si="10"/>
        <v>3.1</v>
      </c>
      <c r="I53" s="34">
        <v>31</v>
      </c>
      <c r="J53" s="34">
        <f t="shared" si="11"/>
        <v>32</v>
      </c>
      <c r="K53" s="34">
        <f>IF(I53&gt;=0,1,0)*Data!$D$3*Data!$D$17</f>
        <v>-2</v>
      </c>
      <c r="L53" s="34">
        <f>IF(I53&gt;99,1,0)*Data!$D$4*Data!$D$17</f>
        <v>0</v>
      </c>
      <c r="M53" s="34">
        <f>IF(I53&gt;199,1,0)*Data!$D$5*Data!$D$17</f>
        <v>0</v>
      </c>
      <c r="N53" s="34">
        <f>IF(I53&gt;299,1,0)*Data!$D$6*Data!$D$17</f>
        <v>0</v>
      </c>
      <c r="O53" s="34">
        <f>IF(I53&gt;399,1,0)*Data!$D$7*Data!$D$17</f>
        <v>0</v>
      </c>
      <c r="P53" s="34">
        <f>IF(I53&gt;499,1,0)*Data!$D$8*Data!$D$17</f>
        <v>0</v>
      </c>
      <c r="Q53" s="34">
        <f>IF(I53&gt;599,1,0)*Data!$D$9*Data!$D$17</f>
        <v>0</v>
      </c>
      <c r="R53" s="34">
        <f t="shared" si="12"/>
        <v>-2</v>
      </c>
      <c r="S53" s="34">
        <f t="shared" si="13"/>
        <v>4</v>
      </c>
      <c r="T53" s="34">
        <f t="shared" si="0"/>
        <v>-1.8333333333333333</v>
      </c>
      <c r="U53" s="34">
        <f t="shared" si="14"/>
        <v>3.3611111111111107</v>
      </c>
      <c r="V53" s="89">
        <f t="shared" si="1"/>
        <v>0.32463124087094525</v>
      </c>
      <c r="W53" s="89">
        <f t="shared" si="2"/>
        <v>-0.6379186185961399</v>
      </c>
      <c r="X53" s="89">
        <f t="shared" si="3"/>
        <v>-2</v>
      </c>
      <c r="Y53" s="89">
        <f t="shared" si="4"/>
        <v>-1.8955368200191713</v>
      </c>
      <c r="Z53" s="89">
        <f t="shared" si="5"/>
        <v>0.05306537735015345</v>
      </c>
      <c r="AA53" s="89">
        <f t="shared" si="6"/>
        <v>-1.3055285315567258</v>
      </c>
      <c r="AB53" s="89">
        <f t="shared" si="7"/>
        <v>-0.16666666666666666</v>
      </c>
      <c r="AC53" s="89">
        <f t="shared" si="8"/>
        <v>-1.2524631542065723</v>
      </c>
      <c r="AD53" s="89">
        <f t="shared" si="15"/>
        <v>1.568663952645076</v>
      </c>
      <c r="AE53" s="89">
        <f t="shared" si="9"/>
        <v>-0.580870179126761</v>
      </c>
      <c r="AF53" s="34">
        <f t="shared" si="16"/>
        <v>0.33741016499875537</v>
      </c>
    </row>
    <row r="54" spans="2:32" ht="12.75">
      <c r="B54" s="1"/>
      <c r="C54" s="44"/>
      <c r="D54" s="44"/>
      <c r="E54" s="44"/>
      <c r="F54" s="44"/>
      <c r="H54" s="34">
        <f t="shared" si="10"/>
        <v>3.2</v>
      </c>
      <c r="I54" s="34">
        <v>32</v>
      </c>
      <c r="J54" s="34">
        <f t="shared" si="11"/>
        <v>33</v>
      </c>
      <c r="K54" s="34">
        <f>IF(I54&gt;=0,1,0)*Data!$D$3*Data!$D$17</f>
        <v>-2</v>
      </c>
      <c r="L54" s="34">
        <f>IF(I54&gt;99,1,0)*Data!$D$4*Data!$D$17</f>
        <v>0</v>
      </c>
      <c r="M54" s="34">
        <f>IF(I54&gt;199,1,0)*Data!$D$5*Data!$D$17</f>
        <v>0</v>
      </c>
      <c r="N54" s="34">
        <f>IF(I54&gt;299,1,0)*Data!$D$6*Data!$D$17</f>
        <v>0</v>
      </c>
      <c r="O54" s="34">
        <f>IF(I54&gt;399,1,0)*Data!$D$7*Data!$D$17</f>
        <v>0</v>
      </c>
      <c r="P54" s="34">
        <f>IF(I54&gt;499,1,0)*Data!$D$8*Data!$D$17</f>
        <v>0</v>
      </c>
      <c r="Q54" s="34">
        <f>IF(I54&gt;599,1,0)*Data!$D$9*Data!$D$17</f>
        <v>0</v>
      </c>
      <c r="R54" s="34">
        <f t="shared" si="12"/>
        <v>-2</v>
      </c>
      <c r="S54" s="34">
        <f t="shared" si="13"/>
        <v>4</v>
      </c>
      <c r="T54" s="34">
        <f t="shared" si="0"/>
        <v>-1.8333333333333333</v>
      </c>
      <c r="U54" s="34">
        <f t="shared" si="14"/>
        <v>3.3611111111111107</v>
      </c>
      <c r="V54" s="89">
        <f t="shared" si="1"/>
        <v>0.33510321638291124</v>
      </c>
      <c r="W54" s="89">
        <f t="shared" si="2"/>
        <v>-0.6577332934771665</v>
      </c>
      <c r="X54" s="89">
        <f t="shared" si="3"/>
        <v>-2</v>
      </c>
      <c r="Y54" s="89">
        <f t="shared" si="4"/>
        <v>-1.8887527404749622</v>
      </c>
      <c r="Z54" s="89">
        <f t="shared" si="5"/>
        <v>0.054713664716253926</v>
      </c>
      <c r="AA54" s="89">
        <f t="shared" si="6"/>
        <v>-1.3008560771302136</v>
      </c>
      <c r="AB54" s="89">
        <f t="shared" si="7"/>
        <v>-0.16666666666666666</v>
      </c>
      <c r="AC54" s="89">
        <f t="shared" si="8"/>
        <v>-1.2461424124139597</v>
      </c>
      <c r="AD54" s="89">
        <f t="shared" si="15"/>
        <v>1.5528709120168833</v>
      </c>
      <c r="AE54" s="89">
        <f t="shared" si="9"/>
        <v>-0.5871909209193735</v>
      </c>
      <c r="AF54" s="34">
        <f t="shared" si="16"/>
        <v>0.344793177610142</v>
      </c>
    </row>
    <row r="55" spans="2:32" ht="12.75">
      <c r="B55" s="1"/>
      <c r="C55" s="44"/>
      <c r="D55" s="44"/>
      <c r="E55" s="44"/>
      <c r="F55" s="44"/>
      <c r="H55" s="34">
        <f t="shared" si="10"/>
        <v>3.3</v>
      </c>
      <c r="I55" s="34">
        <v>33</v>
      </c>
      <c r="J55" s="34">
        <f t="shared" si="11"/>
        <v>34</v>
      </c>
      <c r="K55" s="34">
        <f>IF(I55&gt;=0,1,0)*Data!$D$3*Data!$D$17</f>
        <v>-2</v>
      </c>
      <c r="L55" s="34">
        <f>IF(I55&gt;99,1,0)*Data!$D$4*Data!$D$17</f>
        <v>0</v>
      </c>
      <c r="M55" s="34">
        <f>IF(I55&gt;199,1,0)*Data!$D$5*Data!$D$17</f>
        <v>0</v>
      </c>
      <c r="N55" s="34">
        <f>IF(I55&gt;299,1,0)*Data!$D$6*Data!$D$17</f>
        <v>0</v>
      </c>
      <c r="O55" s="34">
        <f>IF(I55&gt;399,1,0)*Data!$D$7*Data!$D$17</f>
        <v>0</v>
      </c>
      <c r="P55" s="34">
        <f>IF(I55&gt;499,1,0)*Data!$D$8*Data!$D$17</f>
        <v>0</v>
      </c>
      <c r="Q55" s="34">
        <f>IF(I55&gt;599,1,0)*Data!$D$9*Data!$D$17</f>
        <v>0</v>
      </c>
      <c r="R55" s="34">
        <f t="shared" si="12"/>
        <v>-2</v>
      </c>
      <c r="S55" s="34">
        <f t="shared" si="13"/>
        <v>4</v>
      </c>
      <c r="T55" s="34">
        <f t="shared" si="0"/>
        <v>-1.8333333333333333</v>
      </c>
      <c r="U55" s="34">
        <f t="shared" si="14"/>
        <v>3.3611111111111107</v>
      </c>
      <c r="V55" s="89">
        <f t="shared" si="1"/>
        <v>0.34557519189487723</v>
      </c>
      <c r="W55" s="89">
        <f t="shared" si="2"/>
        <v>-0.6774758404905827</v>
      </c>
      <c r="X55" s="89">
        <f t="shared" si="3"/>
        <v>-2</v>
      </c>
      <c r="Y55" s="89">
        <f t="shared" si="4"/>
        <v>-1.881761537908451</v>
      </c>
      <c r="Z55" s="89">
        <f t="shared" si="5"/>
        <v>0.0563559521124513</v>
      </c>
      <c r="AA55" s="89">
        <f t="shared" si="6"/>
        <v>-1.2960409691755284</v>
      </c>
      <c r="AB55" s="89">
        <f t="shared" si="7"/>
        <v>-0.16666666666666666</v>
      </c>
      <c r="AC55" s="89">
        <f t="shared" si="8"/>
        <v>-1.239685017063077</v>
      </c>
      <c r="AD55" s="89">
        <f t="shared" si="15"/>
        <v>1.5368189415306817</v>
      </c>
      <c r="AE55" s="89">
        <f t="shared" si="9"/>
        <v>-0.5936483162702562</v>
      </c>
      <c r="AF55" s="34">
        <f t="shared" si="16"/>
        <v>0.3524183234105101</v>
      </c>
    </row>
    <row r="56" spans="2:32" ht="12.75">
      <c r="B56" s="1"/>
      <c r="C56" s="44"/>
      <c r="D56" s="44"/>
      <c r="E56" s="44"/>
      <c r="F56" s="44"/>
      <c r="H56" s="34">
        <f t="shared" si="10"/>
        <v>3.4</v>
      </c>
      <c r="I56" s="34">
        <v>34</v>
      </c>
      <c r="J56" s="34">
        <f t="shared" si="11"/>
        <v>35</v>
      </c>
      <c r="K56" s="34">
        <f>IF(I56&gt;=0,1,0)*Data!$D$3*Data!$D$17</f>
        <v>-2</v>
      </c>
      <c r="L56" s="34">
        <f>IF(I56&gt;99,1,0)*Data!$D$4*Data!$D$17</f>
        <v>0</v>
      </c>
      <c r="M56" s="34">
        <f>IF(I56&gt;199,1,0)*Data!$D$5*Data!$D$17</f>
        <v>0</v>
      </c>
      <c r="N56" s="34">
        <f>IF(I56&gt;299,1,0)*Data!$D$6*Data!$D$17</f>
        <v>0</v>
      </c>
      <c r="O56" s="34">
        <f>IF(I56&gt;399,1,0)*Data!$D$7*Data!$D$17</f>
        <v>0</v>
      </c>
      <c r="P56" s="34">
        <f>IF(I56&gt;499,1,0)*Data!$D$8*Data!$D$17</f>
        <v>0</v>
      </c>
      <c r="Q56" s="34">
        <f>IF(I56&gt;599,1,0)*Data!$D$9*Data!$D$17</f>
        <v>0</v>
      </c>
      <c r="R56" s="34">
        <f t="shared" si="12"/>
        <v>-2</v>
      </c>
      <c r="S56" s="34">
        <f t="shared" si="13"/>
        <v>4</v>
      </c>
      <c r="T56" s="34">
        <f t="shared" si="0"/>
        <v>-1.8333333333333333</v>
      </c>
      <c r="U56" s="34">
        <f t="shared" si="14"/>
        <v>3.3611111111111107</v>
      </c>
      <c r="V56" s="89">
        <f t="shared" si="1"/>
        <v>0.35604716740684317</v>
      </c>
      <c r="W56" s="89">
        <f t="shared" si="2"/>
        <v>-0.6971440946436304</v>
      </c>
      <c r="X56" s="89">
        <f t="shared" si="3"/>
        <v>-2</v>
      </c>
      <c r="Y56" s="89">
        <f t="shared" si="4"/>
        <v>-1.8745639789837831</v>
      </c>
      <c r="Z56" s="89">
        <f t="shared" si="5"/>
        <v>0.057992059443425684</v>
      </c>
      <c r="AA56" s="89">
        <f t="shared" si="6"/>
        <v>-1.291083735723519</v>
      </c>
      <c r="AB56" s="89">
        <f t="shared" si="7"/>
        <v>-0.16666666666666666</v>
      </c>
      <c r="AC56" s="89">
        <f t="shared" si="8"/>
        <v>-1.2330916762800932</v>
      </c>
      <c r="AD56" s="89">
        <f t="shared" si="15"/>
        <v>1.52051508211125</v>
      </c>
      <c r="AE56" s="89">
        <f t="shared" si="9"/>
        <v>-0.6002416570532401</v>
      </c>
      <c r="AF56" s="34">
        <f t="shared" si="16"/>
        <v>0.36029004686201943</v>
      </c>
    </row>
    <row r="57" spans="2:32" ht="12.75">
      <c r="B57" s="1"/>
      <c r="C57" s="44"/>
      <c r="D57" s="44"/>
      <c r="E57" s="44"/>
      <c r="F57" s="44"/>
      <c r="H57" s="34">
        <f t="shared" si="10"/>
        <v>3.5</v>
      </c>
      <c r="I57" s="34">
        <v>35</v>
      </c>
      <c r="J57" s="34">
        <f t="shared" si="11"/>
        <v>36</v>
      </c>
      <c r="K57" s="34">
        <f>IF(I57&gt;=0,1,0)*Data!$D$3*Data!$D$17</f>
        <v>-2</v>
      </c>
      <c r="L57" s="34">
        <f>IF(I57&gt;99,1,0)*Data!$D$4*Data!$D$17</f>
        <v>0</v>
      </c>
      <c r="M57" s="34">
        <f>IF(I57&gt;199,1,0)*Data!$D$5*Data!$D$17</f>
        <v>0</v>
      </c>
      <c r="N57" s="34">
        <f>IF(I57&gt;299,1,0)*Data!$D$6*Data!$D$17</f>
        <v>0</v>
      </c>
      <c r="O57" s="34">
        <f>IF(I57&gt;399,1,0)*Data!$D$7*Data!$D$17</f>
        <v>0</v>
      </c>
      <c r="P57" s="34">
        <f>IF(I57&gt;499,1,0)*Data!$D$8*Data!$D$17</f>
        <v>0</v>
      </c>
      <c r="Q57" s="34">
        <f>IF(I57&gt;599,1,0)*Data!$D$9*Data!$D$17</f>
        <v>0</v>
      </c>
      <c r="R57" s="34">
        <f t="shared" si="12"/>
        <v>-2</v>
      </c>
      <c r="S57" s="34">
        <f t="shared" si="13"/>
        <v>4</v>
      </c>
      <c r="T57" s="34">
        <f t="shared" si="0"/>
        <v>-1.8333333333333333</v>
      </c>
      <c r="U57" s="34">
        <f t="shared" si="14"/>
        <v>3.3611111111111107</v>
      </c>
      <c r="V57" s="89">
        <f t="shared" si="1"/>
        <v>0.36651914291880916</v>
      </c>
      <c r="W57" s="89">
        <f t="shared" si="2"/>
        <v>-0.7167358990906004</v>
      </c>
      <c r="X57" s="89">
        <f t="shared" si="3"/>
        <v>-2</v>
      </c>
      <c r="Y57" s="89">
        <f t="shared" si="4"/>
        <v>-1.8671608529944035</v>
      </c>
      <c r="Z57" s="89">
        <f t="shared" si="5"/>
        <v>0.05962180729157098</v>
      </c>
      <c r="AA57" s="89">
        <f t="shared" si="6"/>
        <v>-1.285984920390696</v>
      </c>
      <c r="AB57" s="89">
        <f t="shared" si="7"/>
        <v>-0.16666666666666666</v>
      </c>
      <c r="AC57" s="89">
        <f t="shared" si="8"/>
        <v>-1.2263631130991248</v>
      </c>
      <c r="AD57" s="89">
        <f t="shared" si="15"/>
        <v>1.5039664851701768</v>
      </c>
      <c r="AE57" s="89">
        <f t="shared" si="9"/>
        <v>-0.6069702202342084</v>
      </c>
      <c r="AF57" s="34">
        <f t="shared" si="16"/>
        <v>0.3684128482511635</v>
      </c>
    </row>
    <row r="58" spans="2:32" ht="12.75">
      <c r="B58" s="1"/>
      <c r="C58" s="44"/>
      <c r="D58" s="44"/>
      <c r="E58" s="44"/>
      <c r="F58" s="44"/>
      <c r="H58" s="34">
        <f t="shared" si="10"/>
        <v>3.6</v>
      </c>
      <c r="I58" s="34">
        <v>36</v>
      </c>
      <c r="J58" s="34">
        <f t="shared" si="11"/>
        <v>37</v>
      </c>
      <c r="K58" s="34">
        <f>IF(I58&gt;=0,1,0)*Data!$D$3*Data!$D$17</f>
        <v>-2</v>
      </c>
      <c r="L58" s="34">
        <f>IF(I58&gt;99,1,0)*Data!$D$4*Data!$D$17</f>
        <v>0</v>
      </c>
      <c r="M58" s="34">
        <f>IF(I58&gt;199,1,0)*Data!$D$5*Data!$D$17</f>
        <v>0</v>
      </c>
      <c r="N58" s="34">
        <f>IF(I58&gt;299,1,0)*Data!$D$6*Data!$D$17</f>
        <v>0</v>
      </c>
      <c r="O58" s="34">
        <f>IF(I58&gt;399,1,0)*Data!$D$7*Data!$D$17</f>
        <v>0</v>
      </c>
      <c r="P58" s="34">
        <f>IF(I58&gt;499,1,0)*Data!$D$8*Data!$D$17</f>
        <v>0</v>
      </c>
      <c r="Q58" s="34">
        <f>IF(I58&gt;599,1,0)*Data!$D$9*Data!$D$17</f>
        <v>0</v>
      </c>
      <c r="R58" s="34">
        <f t="shared" si="12"/>
        <v>-2</v>
      </c>
      <c r="S58" s="34">
        <f t="shared" si="13"/>
        <v>4</v>
      </c>
      <c r="T58" s="34">
        <f t="shared" si="0"/>
        <v>-1.8333333333333333</v>
      </c>
      <c r="U58" s="34">
        <f t="shared" si="14"/>
        <v>3.3611111111111107</v>
      </c>
      <c r="V58" s="89">
        <f t="shared" si="1"/>
        <v>0.37699111843077515</v>
      </c>
      <c r="W58" s="89">
        <f t="shared" si="2"/>
        <v>-0.7362491053693558</v>
      </c>
      <c r="X58" s="89">
        <f t="shared" si="3"/>
        <v>-2</v>
      </c>
      <c r="Y58" s="89">
        <f t="shared" si="4"/>
        <v>-1.859552971776503</v>
      </c>
      <c r="Z58" s="89">
        <f t="shared" si="5"/>
        <v>0.06124501693667007</v>
      </c>
      <c r="AA58" s="89">
        <f t="shared" si="6"/>
        <v>-1.2807450823196194</v>
      </c>
      <c r="AB58" s="89">
        <f t="shared" si="7"/>
        <v>-0.16666666666666666</v>
      </c>
      <c r="AC58" s="89">
        <f t="shared" si="8"/>
        <v>-1.2195000653829493</v>
      </c>
      <c r="AD58" s="89">
        <f t="shared" si="15"/>
        <v>1.4871804094690175</v>
      </c>
      <c r="AE58" s="89">
        <f t="shared" si="9"/>
        <v>-0.613833267950384</v>
      </c>
      <c r="AF58" s="34">
        <f t="shared" si="16"/>
        <v>0.37679128084264785</v>
      </c>
    </row>
    <row r="59" spans="2:32" ht="12.75">
      <c r="B59" s="1"/>
      <c r="C59" s="44"/>
      <c r="D59" s="44"/>
      <c r="E59" s="44"/>
      <c r="F59" s="44"/>
      <c r="H59" s="34">
        <f t="shared" si="10"/>
        <v>3.7</v>
      </c>
      <c r="I59" s="34">
        <v>37</v>
      </c>
      <c r="J59" s="34">
        <f t="shared" si="11"/>
        <v>38</v>
      </c>
      <c r="K59" s="34">
        <f>IF(I59&gt;=0,1,0)*Data!$D$3*Data!$D$17</f>
        <v>-2</v>
      </c>
      <c r="L59" s="34">
        <f>IF(I59&gt;99,1,0)*Data!$D$4*Data!$D$17</f>
        <v>0</v>
      </c>
      <c r="M59" s="34">
        <f>IF(I59&gt;199,1,0)*Data!$D$5*Data!$D$17</f>
        <v>0</v>
      </c>
      <c r="N59" s="34">
        <f>IF(I59&gt;299,1,0)*Data!$D$6*Data!$D$17</f>
        <v>0</v>
      </c>
      <c r="O59" s="34">
        <f>IF(I59&gt;399,1,0)*Data!$D$7*Data!$D$17</f>
        <v>0</v>
      </c>
      <c r="P59" s="34">
        <f>IF(I59&gt;499,1,0)*Data!$D$8*Data!$D$17</f>
        <v>0</v>
      </c>
      <c r="Q59" s="34">
        <f>IF(I59&gt;599,1,0)*Data!$D$9*Data!$D$17</f>
        <v>0</v>
      </c>
      <c r="R59" s="34">
        <f t="shared" si="12"/>
        <v>-2</v>
      </c>
      <c r="S59" s="34">
        <f t="shared" si="13"/>
        <v>4</v>
      </c>
      <c r="T59" s="34">
        <f t="shared" si="0"/>
        <v>-1.8333333333333333</v>
      </c>
      <c r="U59" s="34">
        <f t="shared" si="14"/>
        <v>3.3611111111111107</v>
      </c>
      <c r="V59" s="89">
        <f t="shared" si="1"/>
        <v>0.38746309394274114</v>
      </c>
      <c r="W59" s="89">
        <f t="shared" si="2"/>
        <v>-0.7556815736369342</v>
      </c>
      <c r="X59" s="89">
        <f t="shared" si="3"/>
        <v>-2</v>
      </c>
      <c r="Y59" s="89">
        <f t="shared" si="4"/>
        <v>-1.8517411696199895</v>
      </c>
      <c r="Z59" s="89">
        <f t="shared" si="5"/>
        <v>0.06286151037549344</v>
      </c>
      <c r="AA59" s="89">
        <f t="shared" si="6"/>
        <v>-1.2753647961175811</v>
      </c>
      <c r="AB59" s="89">
        <f t="shared" si="7"/>
        <v>-0.16666666666666666</v>
      </c>
      <c r="AC59" s="89">
        <f t="shared" si="8"/>
        <v>-1.2125032857420877</v>
      </c>
      <c r="AD59" s="89">
        <f t="shared" si="15"/>
        <v>1.4701642179353587</v>
      </c>
      <c r="AE59" s="89">
        <f t="shared" si="9"/>
        <v>-0.6208300475912456</v>
      </c>
      <c r="AF59" s="34">
        <f t="shared" si="16"/>
        <v>0.3854299479921483</v>
      </c>
    </row>
    <row r="60" spans="2:32" ht="12.75">
      <c r="B60" s="1"/>
      <c r="C60" s="44"/>
      <c r="D60" s="44"/>
      <c r="E60" s="44"/>
      <c r="F60" s="44"/>
      <c r="H60" s="34">
        <f t="shared" si="10"/>
        <v>3.8</v>
      </c>
      <c r="I60" s="34">
        <v>38</v>
      </c>
      <c r="J60" s="34">
        <f t="shared" si="11"/>
        <v>39</v>
      </c>
      <c r="K60" s="34">
        <f>IF(I60&gt;=0,1,0)*Data!$D$3*Data!$D$17</f>
        <v>-2</v>
      </c>
      <c r="L60" s="34">
        <f>IF(I60&gt;99,1,0)*Data!$D$4*Data!$D$17</f>
        <v>0</v>
      </c>
      <c r="M60" s="34">
        <f>IF(I60&gt;199,1,0)*Data!$D$5*Data!$D$17</f>
        <v>0</v>
      </c>
      <c r="N60" s="34">
        <f>IF(I60&gt;299,1,0)*Data!$D$6*Data!$D$17</f>
        <v>0</v>
      </c>
      <c r="O60" s="34">
        <f>IF(I60&gt;399,1,0)*Data!$D$7*Data!$D$17</f>
        <v>0</v>
      </c>
      <c r="P60" s="34">
        <f>IF(I60&gt;499,1,0)*Data!$D$8*Data!$D$17</f>
        <v>0</v>
      </c>
      <c r="Q60" s="34">
        <f>IF(I60&gt;599,1,0)*Data!$D$9*Data!$D$17</f>
        <v>0</v>
      </c>
      <c r="R60" s="34">
        <f t="shared" si="12"/>
        <v>-2</v>
      </c>
      <c r="S60" s="34">
        <f t="shared" si="13"/>
        <v>4</v>
      </c>
      <c r="T60" s="34">
        <f t="shared" si="0"/>
        <v>-1.8333333333333333</v>
      </c>
      <c r="U60" s="34">
        <f t="shared" si="14"/>
        <v>3.3611111111111107</v>
      </c>
      <c r="V60" s="89">
        <f t="shared" si="1"/>
        <v>0.3979350694547071</v>
      </c>
      <c r="W60" s="89">
        <f t="shared" si="2"/>
        <v>-0.7750311729042059</v>
      </c>
      <c r="X60" s="89">
        <f t="shared" si="3"/>
        <v>-2</v>
      </c>
      <c r="Y60" s="89">
        <f t="shared" si="4"/>
        <v>-1.843726303177001</v>
      </c>
      <c r="Z60" s="89">
        <f t="shared" si="5"/>
        <v>0.06447111034131929</v>
      </c>
      <c r="AA60" s="89">
        <f t="shared" si="6"/>
        <v>-1.2698446517935937</v>
      </c>
      <c r="AB60" s="89">
        <f t="shared" si="7"/>
        <v>-0.16666666666666666</v>
      </c>
      <c r="AC60" s="89">
        <f t="shared" si="8"/>
        <v>-1.2053735414522744</v>
      </c>
      <c r="AD60" s="89">
        <f t="shared" si="15"/>
        <v>1.4529253744331978</v>
      </c>
      <c r="AE60" s="89">
        <f t="shared" si="9"/>
        <v>-0.6279597918810589</v>
      </c>
      <c r="AF60" s="34">
        <f t="shared" si="16"/>
        <v>0.3943335002193028</v>
      </c>
    </row>
    <row r="61" spans="2:32" ht="12.75">
      <c r="B61" s="1"/>
      <c r="C61" s="44"/>
      <c r="D61" s="44"/>
      <c r="E61" s="44"/>
      <c r="F61" s="44"/>
      <c r="H61" s="34">
        <f t="shared" si="10"/>
        <v>3.9</v>
      </c>
      <c r="I61" s="34">
        <v>39</v>
      </c>
      <c r="J61" s="34">
        <f t="shared" si="11"/>
        <v>40</v>
      </c>
      <c r="K61" s="34">
        <f>IF(I61&gt;=0,1,0)*Data!$D$3*Data!$D$17</f>
        <v>-2</v>
      </c>
      <c r="L61" s="34">
        <f>IF(I61&gt;99,1,0)*Data!$D$4*Data!$D$17</f>
        <v>0</v>
      </c>
      <c r="M61" s="34">
        <f>IF(I61&gt;199,1,0)*Data!$D$5*Data!$D$17</f>
        <v>0</v>
      </c>
      <c r="N61" s="34">
        <f>IF(I61&gt;299,1,0)*Data!$D$6*Data!$D$17</f>
        <v>0</v>
      </c>
      <c r="O61" s="34">
        <f>IF(I61&gt;399,1,0)*Data!$D$7*Data!$D$17</f>
        <v>0</v>
      </c>
      <c r="P61" s="34">
        <f>IF(I61&gt;499,1,0)*Data!$D$8*Data!$D$17</f>
        <v>0</v>
      </c>
      <c r="Q61" s="34">
        <f>IF(I61&gt;599,1,0)*Data!$D$9*Data!$D$17</f>
        <v>0</v>
      </c>
      <c r="R61" s="34">
        <f t="shared" si="12"/>
        <v>-2</v>
      </c>
      <c r="S61" s="34">
        <f t="shared" si="13"/>
        <v>4</v>
      </c>
      <c r="T61" s="34">
        <f t="shared" si="0"/>
        <v>-1.8333333333333333</v>
      </c>
      <c r="U61" s="34">
        <f t="shared" si="14"/>
        <v>3.3611111111111107</v>
      </c>
      <c r="V61" s="89">
        <f t="shared" si="1"/>
        <v>0.40840704496667307</v>
      </c>
      <c r="W61" s="89">
        <f t="shared" si="2"/>
        <v>-0.7942957812695611</v>
      </c>
      <c r="X61" s="89">
        <f t="shared" si="3"/>
        <v>-2</v>
      </c>
      <c r="Y61" s="89">
        <f t="shared" si="4"/>
        <v>-1.8355092513679623</v>
      </c>
      <c r="Z61" s="89">
        <f t="shared" si="5"/>
        <v>0.06607364032337285</v>
      </c>
      <c r="AA61" s="89">
        <f t="shared" si="6"/>
        <v>-1.2641852546936887</v>
      </c>
      <c r="AB61" s="89">
        <f t="shared" si="7"/>
        <v>-0.16666666666666666</v>
      </c>
      <c r="AC61" s="89">
        <f t="shared" si="8"/>
        <v>-1.1981116143703159</v>
      </c>
      <c r="AD61" s="89">
        <f t="shared" si="15"/>
        <v>1.4354714404890445</v>
      </c>
      <c r="AE61" s="89">
        <f t="shared" si="9"/>
        <v>-0.6352217189630174</v>
      </c>
      <c r="AF61" s="34">
        <f t="shared" si="16"/>
        <v>0.40350663224233063</v>
      </c>
    </row>
    <row r="62" spans="2:32" ht="12.75">
      <c r="B62" s="1"/>
      <c r="C62" s="44"/>
      <c r="D62" s="44"/>
      <c r="E62" s="44"/>
      <c r="F62" s="44"/>
      <c r="H62" s="34">
        <f t="shared" si="10"/>
        <v>4</v>
      </c>
      <c r="I62" s="34">
        <v>40</v>
      </c>
      <c r="J62" s="34">
        <f t="shared" si="11"/>
        <v>41</v>
      </c>
      <c r="K62" s="34">
        <f>IF(I62&gt;=0,1,0)*Data!$D$3*Data!$D$17</f>
        <v>-2</v>
      </c>
      <c r="L62" s="34">
        <f>IF(I62&gt;99,1,0)*Data!$D$4*Data!$D$17</f>
        <v>0</v>
      </c>
      <c r="M62" s="34">
        <f>IF(I62&gt;199,1,0)*Data!$D$5*Data!$D$17</f>
        <v>0</v>
      </c>
      <c r="N62" s="34">
        <f>IF(I62&gt;299,1,0)*Data!$D$6*Data!$D$17</f>
        <v>0</v>
      </c>
      <c r="O62" s="34">
        <f>IF(I62&gt;399,1,0)*Data!$D$7*Data!$D$17</f>
        <v>0</v>
      </c>
      <c r="P62" s="34">
        <f>IF(I62&gt;499,1,0)*Data!$D$8*Data!$D$17</f>
        <v>0</v>
      </c>
      <c r="Q62" s="34">
        <f>IF(I62&gt;599,1,0)*Data!$D$9*Data!$D$17</f>
        <v>0</v>
      </c>
      <c r="R62" s="34">
        <f t="shared" si="12"/>
        <v>-2</v>
      </c>
      <c r="S62" s="34">
        <f t="shared" si="13"/>
        <v>4</v>
      </c>
      <c r="T62" s="34">
        <f t="shared" si="0"/>
        <v>-1.8333333333333333</v>
      </c>
      <c r="U62" s="34">
        <f t="shared" si="14"/>
        <v>3.3611111111111107</v>
      </c>
      <c r="V62" s="89">
        <f t="shared" si="1"/>
        <v>0.41887902047863906</v>
      </c>
      <c r="W62" s="89">
        <f t="shared" si="2"/>
        <v>-0.8134732861516003</v>
      </c>
      <c r="X62" s="89">
        <f t="shared" si="3"/>
        <v>-2</v>
      </c>
      <c r="Y62" s="89">
        <f t="shared" si="4"/>
        <v>-1.8270909152852017</v>
      </c>
      <c r="Z62" s="89">
        <f t="shared" si="5"/>
        <v>0.06766892458618269</v>
      </c>
      <c r="AA62" s="89">
        <f t="shared" si="6"/>
        <v>-1.2583872254345334</v>
      </c>
      <c r="AB62" s="89">
        <f t="shared" si="7"/>
        <v>-0.16666666666666666</v>
      </c>
      <c r="AC62" s="89">
        <f t="shared" si="8"/>
        <v>-1.1907183008483506</v>
      </c>
      <c r="AD62" s="89">
        <f t="shared" si="15"/>
        <v>1.4178100719751832</v>
      </c>
      <c r="AE62" s="89">
        <f t="shared" si="9"/>
        <v>-0.6426150324849826</v>
      </c>
      <c r="AF62" s="34">
        <f t="shared" si="16"/>
        <v>0.4129540799756753</v>
      </c>
    </row>
    <row r="63" spans="2:32" ht="12.75">
      <c r="B63" s="1"/>
      <c r="C63" s="44"/>
      <c r="D63" s="44"/>
      <c r="E63" s="44"/>
      <c r="F63" s="44"/>
      <c r="H63" s="34">
        <f t="shared" si="10"/>
        <v>4.1</v>
      </c>
      <c r="I63" s="34">
        <v>41</v>
      </c>
      <c r="J63" s="34">
        <f t="shared" si="11"/>
        <v>42</v>
      </c>
      <c r="K63" s="34">
        <f>IF(I63&gt;=0,1,0)*Data!$D$3*Data!$D$17</f>
        <v>-2</v>
      </c>
      <c r="L63" s="34">
        <f>IF(I63&gt;99,1,0)*Data!$D$4*Data!$D$17</f>
        <v>0</v>
      </c>
      <c r="M63" s="34">
        <f>IF(I63&gt;199,1,0)*Data!$D$5*Data!$D$17</f>
        <v>0</v>
      </c>
      <c r="N63" s="34">
        <f>IF(I63&gt;299,1,0)*Data!$D$6*Data!$D$17</f>
        <v>0</v>
      </c>
      <c r="O63" s="34">
        <f>IF(I63&gt;399,1,0)*Data!$D$7*Data!$D$17</f>
        <v>0</v>
      </c>
      <c r="P63" s="34">
        <f>IF(I63&gt;499,1,0)*Data!$D$8*Data!$D$17</f>
        <v>0</v>
      </c>
      <c r="Q63" s="34">
        <f>IF(I63&gt;599,1,0)*Data!$D$9*Data!$D$17</f>
        <v>0</v>
      </c>
      <c r="R63" s="34">
        <f t="shared" si="12"/>
        <v>-2</v>
      </c>
      <c r="S63" s="34">
        <f t="shared" si="13"/>
        <v>4</v>
      </c>
      <c r="T63" s="34">
        <f t="shared" si="0"/>
        <v>-1.8333333333333333</v>
      </c>
      <c r="U63" s="34">
        <f t="shared" si="14"/>
        <v>3.3611111111111107</v>
      </c>
      <c r="V63" s="89">
        <f t="shared" si="1"/>
        <v>0.429350995990605</v>
      </c>
      <c r="W63" s="89">
        <f t="shared" si="2"/>
        <v>-0.8325615845208022</v>
      </c>
      <c r="X63" s="89">
        <f t="shared" si="3"/>
        <v>-2</v>
      </c>
      <c r="Y63" s="89">
        <f t="shared" si="4"/>
        <v>-1.818472218094137</v>
      </c>
      <c r="Z63" s="89">
        <f t="shared" si="5"/>
        <v>0.0692567881888522</v>
      </c>
      <c r="AA63" s="89">
        <f t="shared" si="6"/>
        <v>-1.252451199835374</v>
      </c>
      <c r="AB63" s="89">
        <f t="shared" si="7"/>
        <v>-0.16666666666666666</v>
      </c>
      <c r="AC63" s="89">
        <f t="shared" si="8"/>
        <v>-1.1831944116465218</v>
      </c>
      <c r="AD63" s="89">
        <f t="shared" si="15"/>
        <v>1.399949015751559</v>
      </c>
      <c r="AE63" s="89">
        <f t="shared" si="9"/>
        <v>-0.6501389216868114</v>
      </c>
      <c r="AF63" s="34">
        <f t="shared" si="16"/>
        <v>0.4226806174920899</v>
      </c>
    </row>
    <row r="64" spans="2:32" ht="12.75">
      <c r="B64" s="1"/>
      <c r="C64" s="44"/>
      <c r="D64" s="44"/>
      <c r="E64" s="44"/>
      <c r="F64" s="44"/>
      <c r="H64" s="34">
        <f t="shared" si="10"/>
        <v>4.2</v>
      </c>
      <c r="I64" s="34">
        <v>42</v>
      </c>
      <c r="J64" s="34">
        <f t="shared" si="11"/>
        <v>43</v>
      </c>
      <c r="K64" s="34">
        <f>IF(I64&gt;=0,1,0)*Data!$D$3*Data!$D$17</f>
        <v>-2</v>
      </c>
      <c r="L64" s="34">
        <f>IF(I64&gt;99,1,0)*Data!$D$4*Data!$D$17</f>
        <v>0</v>
      </c>
      <c r="M64" s="34">
        <f>IF(I64&gt;199,1,0)*Data!$D$5*Data!$D$17</f>
        <v>0</v>
      </c>
      <c r="N64" s="34">
        <f>IF(I64&gt;299,1,0)*Data!$D$6*Data!$D$17</f>
        <v>0</v>
      </c>
      <c r="O64" s="34">
        <f>IF(I64&gt;399,1,0)*Data!$D$7*Data!$D$17</f>
        <v>0</v>
      </c>
      <c r="P64" s="34">
        <f>IF(I64&gt;499,1,0)*Data!$D$8*Data!$D$17</f>
        <v>0</v>
      </c>
      <c r="Q64" s="34">
        <f>IF(I64&gt;599,1,0)*Data!$D$9*Data!$D$17</f>
        <v>0</v>
      </c>
      <c r="R64" s="34">
        <f t="shared" si="12"/>
        <v>-2</v>
      </c>
      <c r="S64" s="34">
        <f t="shared" si="13"/>
        <v>4</v>
      </c>
      <c r="T64" s="34">
        <f t="shared" si="0"/>
        <v>-1.8333333333333333</v>
      </c>
      <c r="U64" s="34">
        <f t="shared" si="14"/>
        <v>3.3611111111111107</v>
      </c>
      <c r="V64" s="89">
        <f t="shared" si="1"/>
        <v>0.439822971502571</v>
      </c>
      <c r="W64" s="89">
        <f t="shared" si="2"/>
        <v>-0.8515585831301452</v>
      </c>
      <c r="X64" s="89">
        <f t="shared" si="3"/>
        <v>-2</v>
      </c>
      <c r="Y64" s="89">
        <f t="shared" si="4"/>
        <v>-1.8096541049320392</v>
      </c>
      <c r="Z64" s="89">
        <f t="shared" si="5"/>
        <v>0.07083705700424374</v>
      </c>
      <c r="AA64" s="89">
        <f t="shared" si="6"/>
        <v>-1.2463778288483107</v>
      </c>
      <c r="AB64" s="89">
        <f t="shared" si="7"/>
        <v>-0.16666666666666666</v>
      </c>
      <c r="AC64" s="89">
        <f t="shared" si="8"/>
        <v>-1.175540771844067</v>
      </c>
      <c r="AD64" s="89">
        <f t="shared" si="15"/>
        <v>1.3818961062677446</v>
      </c>
      <c r="AE64" s="89">
        <f t="shared" si="9"/>
        <v>-0.6577925614892663</v>
      </c>
      <c r="AF64" s="34">
        <f t="shared" si="16"/>
        <v>0.43269105395061025</v>
      </c>
    </row>
    <row r="65" spans="8:32" ht="12.75">
      <c r="H65" s="34">
        <f t="shared" si="10"/>
        <v>4.3</v>
      </c>
      <c r="I65" s="34">
        <v>43</v>
      </c>
      <c r="J65" s="34">
        <f t="shared" si="11"/>
        <v>44</v>
      </c>
      <c r="K65" s="34">
        <f>IF(I65&gt;=0,1,0)*Data!$D$3*Data!$D$17</f>
        <v>-2</v>
      </c>
      <c r="L65" s="34">
        <f>IF(I65&gt;99,1,0)*Data!$D$4*Data!$D$17</f>
        <v>0</v>
      </c>
      <c r="M65" s="34">
        <f>IF(I65&gt;199,1,0)*Data!$D$5*Data!$D$17</f>
        <v>0</v>
      </c>
      <c r="N65" s="34">
        <f>IF(I65&gt;299,1,0)*Data!$D$6*Data!$D$17</f>
        <v>0</v>
      </c>
      <c r="O65" s="34">
        <f>IF(I65&gt;399,1,0)*Data!$D$7*Data!$D$17</f>
        <v>0</v>
      </c>
      <c r="P65" s="34">
        <f>IF(I65&gt;499,1,0)*Data!$D$8*Data!$D$17</f>
        <v>0</v>
      </c>
      <c r="Q65" s="34">
        <f>IF(I65&gt;599,1,0)*Data!$D$9*Data!$D$17</f>
        <v>0</v>
      </c>
      <c r="R65" s="34">
        <f t="shared" si="12"/>
        <v>-2</v>
      </c>
      <c r="S65" s="34">
        <f t="shared" si="13"/>
        <v>4</v>
      </c>
      <c r="T65" s="34">
        <f t="shared" si="0"/>
        <v>-1.8333333333333333</v>
      </c>
      <c r="U65" s="34">
        <f t="shared" si="14"/>
        <v>3.3611111111111107</v>
      </c>
      <c r="V65" s="89">
        <f t="shared" si="1"/>
        <v>0.450294947014537</v>
      </c>
      <c r="W65" s="89">
        <f t="shared" si="2"/>
        <v>-0.8704621987446549</v>
      </c>
      <c r="X65" s="89">
        <f t="shared" si="3"/>
        <v>-2</v>
      </c>
      <c r="Y65" s="89">
        <f t="shared" si="4"/>
        <v>-1.800637542804387</v>
      </c>
      <c r="Z65" s="89">
        <f t="shared" si="5"/>
        <v>0.07240955773807367</v>
      </c>
      <c r="AA65" s="89">
        <f t="shared" si="6"/>
        <v>-1.2401677784869125</v>
      </c>
      <c r="AB65" s="89">
        <f t="shared" si="7"/>
        <v>-0.16666666666666666</v>
      </c>
      <c r="AC65" s="89">
        <f t="shared" si="8"/>
        <v>-1.1677582207488388</v>
      </c>
      <c r="AD65" s="89">
        <f t="shared" si="15"/>
        <v>1.3636592621264938</v>
      </c>
      <c r="AE65" s="89">
        <f t="shared" si="9"/>
        <v>-0.6655751125844944</v>
      </c>
      <c r="AF65" s="34">
        <f t="shared" si="16"/>
        <v>0.4429902304918624</v>
      </c>
    </row>
    <row r="66" spans="8:32" ht="12.75">
      <c r="H66" s="34">
        <f t="shared" si="10"/>
        <v>4.4</v>
      </c>
      <c r="I66" s="34">
        <v>44</v>
      </c>
      <c r="J66" s="34">
        <f t="shared" si="11"/>
        <v>45</v>
      </c>
      <c r="K66" s="34">
        <f>IF(I66&gt;=0,1,0)*Data!$D$3*Data!$D$17</f>
        <v>-2</v>
      </c>
      <c r="L66" s="34">
        <f>IF(I66&gt;99,1,0)*Data!$D$4*Data!$D$17</f>
        <v>0</v>
      </c>
      <c r="M66" s="34">
        <f>IF(I66&gt;199,1,0)*Data!$D$5*Data!$D$17</f>
        <v>0</v>
      </c>
      <c r="N66" s="34">
        <f>IF(I66&gt;299,1,0)*Data!$D$6*Data!$D$17</f>
        <v>0</v>
      </c>
      <c r="O66" s="34">
        <f>IF(I66&gt;399,1,0)*Data!$D$7*Data!$D$17</f>
        <v>0</v>
      </c>
      <c r="P66" s="34">
        <f>IF(I66&gt;499,1,0)*Data!$D$8*Data!$D$17</f>
        <v>0</v>
      </c>
      <c r="Q66" s="34">
        <f>IF(I66&gt;599,1,0)*Data!$D$9*Data!$D$17</f>
        <v>0</v>
      </c>
      <c r="R66" s="34">
        <f t="shared" si="12"/>
        <v>-2</v>
      </c>
      <c r="S66" s="34">
        <f t="shared" si="13"/>
        <v>4</v>
      </c>
      <c r="T66" s="34">
        <f t="shared" si="0"/>
        <v>-1.8333333333333333</v>
      </c>
      <c r="U66" s="34">
        <f t="shared" si="14"/>
        <v>3.3611111111111107</v>
      </c>
      <c r="V66" s="89">
        <f t="shared" si="1"/>
        <v>0.460766922526503</v>
      </c>
      <c r="W66" s="89">
        <f t="shared" si="2"/>
        <v>-0.8892703583698549</v>
      </c>
      <c r="X66" s="89">
        <f t="shared" si="3"/>
        <v>-2</v>
      </c>
      <c r="Y66" s="89">
        <f t="shared" si="4"/>
        <v>-1.7914235204788258</v>
      </c>
      <c r="Z66" s="89">
        <f t="shared" si="5"/>
        <v>0.07397411794791608</v>
      </c>
      <c r="AA66" s="89">
        <f t="shared" si="6"/>
        <v>-1.2338217297531828</v>
      </c>
      <c r="AB66" s="89">
        <f t="shared" si="7"/>
        <v>-0.16666666666666666</v>
      </c>
      <c r="AC66" s="89">
        <f t="shared" si="8"/>
        <v>-1.1598476118052667</v>
      </c>
      <c r="AD66" s="89">
        <f t="shared" si="15"/>
        <v>1.3452464826103807</v>
      </c>
      <c r="AE66" s="89">
        <f t="shared" si="9"/>
        <v>-0.6734857215280665</v>
      </c>
      <c r="AF66" s="34">
        <f t="shared" si="16"/>
        <v>0.45358301710218035</v>
      </c>
    </row>
    <row r="67" spans="8:32" ht="12.75">
      <c r="H67" s="34">
        <f t="shared" si="10"/>
        <v>4.5</v>
      </c>
      <c r="I67" s="34">
        <v>45</v>
      </c>
      <c r="J67" s="34">
        <f t="shared" si="11"/>
        <v>46</v>
      </c>
      <c r="K67" s="34">
        <f>IF(I67&gt;=0,1,0)*Data!$D$3*Data!$D$17</f>
        <v>-2</v>
      </c>
      <c r="L67" s="34">
        <f>IF(I67&gt;99,1,0)*Data!$D$4*Data!$D$17</f>
        <v>0</v>
      </c>
      <c r="M67" s="34">
        <f>IF(I67&gt;199,1,0)*Data!$D$5*Data!$D$17</f>
        <v>0</v>
      </c>
      <c r="N67" s="34">
        <f>IF(I67&gt;299,1,0)*Data!$D$6*Data!$D$17</f>
        <v>0</v>
      </c>
      <c r="O67" s="34">
        <f>IF(I67&gt;399,1,0)*Data!$D$7*Data!$D$17</f>
        <v>0</v>
      </c>
      <c r="P67" s="34">
        <f>IF(I67&gt;499,1,0)*Data!$D$8*Data!$D$17</f>
        <v>0</v>
      </c>
      <c r="Q67" s="34">
        <f>IF(I67&gt;599,1,0)*Data!$D$9*Data!$D$17</f>
        <v>0</v>
      </c>
      <c r="R67" s="34">
        <f t="shared" si="12"/>
        <v>-2</v>
      </c>
      <c r="S67" s="34">
        <f t="shared" si="13"/>
        <v>4</v>
      </c>
      <c r="T67" s="34">
        <f t="shared" si="0"/>
        <v>-1.8333333333333333</v>
      </c>
      <c r="U67" s="34">
        <f t="shared" si="14"/>
        <v>3.3611111111111107</v>
      </c>
      <c r="V67" s="89">
        <f t="shared" si="1"/>
        <v>0.4712388980384689</v>
      </c>
      <c r="W67" s="89">
        <f t="shared" si="2"/>
        <v>-0.9079809994790935</v>
      </c>
      <c r="X67" s="89">
        <f t="shared" si="3"/>
        <v>-2</v>
      </c>
      <c r="Y67" s="89">
        <f t="shared" si="4"/>
        <v>-1.7820130483767358</v>
      </c>
      <c r="Z67" s="89">
        <f t="shared" si="5"/>
        <v>0.07553056606211296</v>
      </c>
      <c r="AA67" s="89">
        <f t="shared" si="6"/>
        <v>-1.2273403785628783</v>
      </c>
      <c r="AB67" s="89">
        <f t="shared" si="7"/>
        <v>-0.16666666666666666</v>
      </c>
      <c r="AC67" s="89">
        <f t="shared" si="8"/>
        <v>-1.1518098125007652</v>
      </c>
      <c r="AD67" s="89">
        <f t="shared" si="15"/>
        <v>1.326665844173048</v>
      </c>
      <c r="AE67" s="89">
        <f t="shared" si="9"/>
        <v>-0.6815235208325681</v>
      </c>
      <c r="AF67" s="34">
        <f t="shared" si="16"/>
        <v>0.4644743094480198</v>
      </c>
    </row>
    <row r="68" spans="8:32" ht="12.75">
      <c r="H68" s="34">
        <f t="shared" si="10"/>
        <v>4.6</v>
      </c>
      <c r="I68" s="34">
        <v>46</v>
      </c>
      <c r="J68" s="34">
        <f t="shared" si="11"/>
        <v>47</v>
      </c>
      <c r="K68" s="34">
        <f>IF(I68&gt;=0,1,0)*Data!$D$3*Data!$D$17</f>
        <v>-2</v>
      </c>
      <c r="L68" s="34">
        <f>IF(I68&gt;99,1,0)*Data!$D$4*Data!$D$17</f>
        <v>0</v>
      </c>
      <c r="M68" s="34">
        <f>IF(I68&gt;199,1,0)*Data!$D$5*Data!$D$17</f>
        <v>0</v>
      </c>
      <c r="N68" s="34">
        <f>IF(I68&gt;299,1,0)*Data!$D$6*Data!$D$17</f>
        <v>0</v>
      </c>
      <c r="O68" s="34">
        <f>IF(I68&gt;399,1,0)*Data!$D$7*Data!$D$17</f>
        <v>0</v>
      </c>
      <c r="P68" s="34">
        <f>IF(I68&gt;499,1,0)*Data!$D$8*Data!$D$17</f>
        <v>0</v>
      </c>
      <c r="Q68" s="34">
        <f>IF(I68&gt;599,1,0)*Data!$D$9*Data!$D$17</f>
        <v>0</v>
      </c>
      <c r="R68" s="34">
        <f t="shared" si="12"/>
        <v>-2</v>
      </c>
      <c r="S68" s="34">
        <f t="shared" si="13"/>
        <v>4</v>
      </c>
      <c r="T68" s="34">
        <f t="shared" si="0"/>
        <v>-1.8333333333333333</v>
      </c>
      <c r="U68" s="34">
        <f t="shared" si="14"/>
        <v>3.3611111111111107</v>
      </c>
      <c r="V68" s="89">
        <f t="shared" si="1"/>
        <v>0.4817108735504349</v>
      </c>
      <c r="W68" s="89">
        <f t="shared" si="2"/>
        <v>-0.9265920702397233</v>
      </c>
      <c r="X68" s="89">
        <f t="shared" si="3"/>
        <v>-2</v>
      </c>
      <c r="Y68" s="89">
        <f t="shared" si="4"/>
        <v>-1.7724071584624295</v>
      </c>
      <c r="Z68" s="89">
        <f t="shared" si="5"/>
        <v>0.077078731398589</v>
      </c>
      <c r="AA68" s="89">
        <f t="shared" si="6"/>
        <v>-1.2207244356691955</v>
      </c>
      <c r="AB68" s="89">
        <f t="shared" si="7"/>
        <v>-0.16666666666666666</v>
      </c>
      <c r="AC68" s="89">
        <f t="shared" si="8"/>
        <v>-1.1436457042706065</v>
      </c>
      <c r="AD68" s="89">
        <f t="shared" si="15"/>
        <v>1.3079254968966116</v>
      </c>
      <c r="AE68" s="89">
        <f t="shared" si="9"/>
        <v>-0.6896876290627267</v>
      </c>
      <c r="AF68" s="34">
        <f t="shared" si="16"/>
        <v>0.47566902568216535</v>
      </c>
    </row>
    <row r="69" spans="8:32" ht="12.75">
      <c r="H69" s="34">
        <f t="shared" si="10"/>
        <v>4.7</v>
      </c>
      <c r="I69" s="34">
        <v>47</v>
      </c>
      <c r="J69" s="34">
        <f t="shared" si="11"/>
        <v>48</v>
      </c>
      <c r="K69" s="34">
        <f>IF(I69&gt;=0,1,0)*Data!$D$3*Data!$D$17</f>
        <v>-2</v>
      </c>
      <c r="L69" s="34">
        <f>IF(I69&gt;99,1,0)*Data!$D$4*Data!$D$17</f>
        <v>0</v>
      </c>
      <c r="M69" s="34">
        <f>IF(I69&gt;199,1,0)*Data!$D$5*Data!$D$17</f>
        <v>0</v>
      </c>
      <c r="N69" s="34">
        <f>IF(I69&gt;299,1,0)*Data!$D$6*Data!$D$17</f>
        <v>0</v>
      </c>
      <c r="O69" s="34">
        <f>IF(I69&gt;399,1,0)*Data!$D$7*Data!$D$17</f>
        <v>0</v>
      </c>
      <c r="P69" s="34">
        <f>IF(I69&gt;499,1,0)*Data!$D$8*Data!$D$17</f>
        <v>0</v>
      </c>
      <c r="Q69" s="34">
        <f>IF(I69&gt;599,1,0)*Data!$D$9*Data!$D$17</f>
        <v>0</v>
      </c>
      <c r="R69" s="34">
        <f t="shared" si="12"/>
        <v>-2</v>
      </c>
      <c r="S69" s="34">
        <f t="shared" si="13"/>
        <v>4</v>
      </c>
      <c r="T69" s="34">
        <f t="shared" si="0"/>
        <v>-1.8333333333333333</v>
      </c>
      <c r="U69" s="34">
        <f t="shared" si="14"/>
        <v>3.3611111111111107</v>
      </c>
      <c r="V69" s="89">
        <f t="shared" si="1"/>
        <v>0.4921828490624009</v>
      </c>
      <c r="W69" s="89">
        <f t="shared" si="2"/>
        <v>-0.9451015297381079</v>
      </c>
      <c r="X69" s="89">
        <f t="shared" si="3"/>
        <v>-2</v>
      </c>
      <c r="Y69" s="89">
        <f t="shared" si="4"/>
        <v>-1.7626069041299846</v>
      </c>
      <c r="Z69" s="89">
        <f t="shared" si="5"/>
        <v>0.07861844418356886</v>
      </c>
      <c r="AA69" s="89">
        <f t="shared" si="6"/>
        <v>-1.2139746265848277</v>
      </c>
      <c r="AB69" s="89">
        <f t="shared" si="7"/>
        <v>-0.16666666666666666</v>
      </c>
      <c r="AC69" s="89">
        <f t="shared" si="8"/>
        <v>-1.1353561824012588</v>
      </c>
      <c r="AD69" s="89">
        <f t="shared" si="15"/>
        <v>1.2890336609167605</v>
      </c>
      <c r="AE69" s="89">
        <f t="shared" si="9"/>
        <v>-0.6979771509320745</v>
      </c>
      <c r="AF69" s="34">
        <f t="shared" si="16"/>
        <v>0.4871721032232559</v>
      </c>
    </row>
    <row r="70" spans="8:32" ht="12.75">
      <c r="H70" s="34">
        <f t="shared" si="10"/>
        <v>4.8</v>
      </c>
      <c r="I70" s="34">
        <v>48</v>
      </c>
      <c r="J70" s="34">
        <f t="shared" si="11"/>
        <v>49</v>
      </c>
      <c r="K70" s="34">
        <f>IF(I70&gt;=0,1,0)*Data!$D$3*Data!$D$17</f>
        <v>-2</v>
      </c>
      <c r="L70" s="34">
        <f>IF(I70&gt;99,1,0)*Data!$D$4*Data!$D$17</f>
        <v>0</v>
      </c>
      <c r="M70" s="34">
        <f>IF(I70&gt;199,1,0)*Data!$D$5*Data!$D$17</f>
        <v>0</v>
      </c>
      <c r="N70" s="34">
        <f>IF(I70&gt;299,1,0)*Data!$D$6*Data!$D$17</f>
        <v>0</v>
      </c>
      <c r="O70" s="34">
        <f>IF(I70&gt;399,1,0)*Data!$D$7*Data!$D$17</f>
        <v>0</v>
      </c>
      <c r="P70" s="34">
        <f>IF(I70&gt;499,1,0)*Data!$D$8*Data!$D$17</f>
        <v>0</v>
      </c>
      <c r="Q70" s="34">
        <f>IF(I70&gt;599,1,0)*Data!$D$9*Data!$D$17</f>
        <v>0</v>
      </c>
      <c r="R70" s="34">
        <f t="shared" si="12"/>
        <v>-2</v>
      </c>
      <c r="S70" s="34">
        <f t="shared" si="13"/>
        <v>4</v>
      </c>
      <c r="T70" s="34">
        <f t="shared" si="0"/>
        <v>-1.8333333333333333</v>
      </c>
      <c r="U70" s="34">
        <f t="shared" si="14"/>
        <v>3.3611111111111107</v>
      </c>
      <c r="V70" s="89">
        <f t="shared" si="1"/>
        <v>0.5026548245743668</v>
      </c>
      <c r="W70" s="89">
        <f t="shared" si="2"/>
        <v>-0.9635073482034304</v>
      </c>
      <c r="X70" s="89">
        <f t="shared" si="3"/>
        <v>-2</v>
      </c>
      <c r="Y70" s="89">
        <f t="shared" si="4"/>
        <v>-1.7526133600877272</v>
      </c>
      <c r="Z70" s="89">
        <f t="shared" si="5"/>
        <v>0.08014953557019464</v>
      </c>
      <c r="AA70" s="89">
        <f t="shared" si="6"/>
        <v>-1.207091691502404</v>
      </c>
      <c r="AB70" s="89">
        <f t="shared" si="7"/>
        <v>-0.16666666666666666</v>
      </c>
      <c r="AC70" s="89">
        <f t="shared" si="8"/>
        <v>-1.1269421559322093</v>
      </c>
      <c r="AD70" s="89">
        <f t="shared" si="15"/>
        <v>1.2699986228171358</v>
      </c>
      <c r="AE70" s="89">
        <f t="shared" si="9"/>
        <v>-0.706391177401124</v>
      </c>
      <c r="AF70" s="34">
        <f t="shared" si="16"/>
        <v>0.49898849551014623</v>
      </c>
    </row>
    <row r="71" spans="8:32" ht="12.75">
      <c r="H71" s="34">
        <f t="shared" si="10"/>
        <v>4.9</v>
      </c>
      <c r="I71" s="34">
        <v>49</v>
      </c>
      <c r="J71" s="34">
        <f t="shared" si="11"/>
        <v>50</v>
      </c>
      <c r="K71" s="34">
        <f>IF(I71&gt;=0,1,0)*Data!$D$3*Data!$D$17</f>
        <v>-2</v>
      </c>
      <c r="L71" s="34">
        <f>IF(I71&gt;99,1,0)*Data!$D$4*Data!$D$17</f>
        <v>0</v>
      </c>
      <c r="M71" s="34">
        <f>IF(I71&gt;199,1,0)*Data!$D$5*Data!$D$17</f>
        <v>0</v>
      </c>
      <c r="N71" s="34">
        <f>IF(I71&gt;299,1,0)*Data!$D$6*Data!$D$17</f>
        <v>0</v>
      </c>
      <c r="O71" s="34">
        <f>IF(I71&gt;399,1,0)*Data!$D$7*Data!$D$17</f>
        <v>0</v>
      </c>
      <c r="P71" s="34">
        <f>IF(I71&gt;499,1,0)*Data!$D$8*Data!$D$17</f>
        <v>0</v>
      </c>
      <c r="Q71" s="34">
        <f>IF(I71&gt;599,1,0)*Data!$D$9*Data!$D$17</f>
        <v>0</v>
      </c>
      <c r="R71" s="34">
        <f t="shared" si="12"/>
        <v>-2</v>
      </c>
      <c r="S71" s="34">
        <f t="shared" si="13"/>
        <v>4</v>
      </c>
      <c r="T71" s="34">
        <f t="shared" si="0"/>
        <v>-1.8333333333333333</v>
      </c>
      <c r="U71" s="34">
        <f t="shared" si="14"/>
        <v>3.3611111111111107</v>
      </c>
      <c r="V71" s="89">
        <f t="shared" si="1"/>
        <v>0.5131268000863328</v>
      </c>
      <c r="W71" s="89">
        <f t="shared" si="2"/>
        <v>-0.9818075072302815</v>
      </c>
      <c r="X71" s="89">
        <f t="shared" si="3"/>
        <v>-2</v>
      </c>
      <c r="Y71" s="89">
        <f t="shared" si="4"/>
        <v>-1.742427622240379</v>
      </c>
      <c r="Z71" s="89">
        <f t="shared" si="5"/>
        <v>0.08167183765704196</v>
      </c>
      <c r="AA71" s="89">
        <f t="shared" si="6"/>
        <v>-1.2000763852133203</v>
      </c>
      <c r="AB71" s="89">
        <f t="shared" si="7"/>
        <v>-0.16666666666666666</v>
      </c>
      <c r="AC71" s="89">
        <f t="shared" si="8"/>
        <v>-1.1184045475562783</v>
      </c>
      <c r="AD71" s="89">
        <f t="shared" si="15"/>
        <v>1.2508287319945635</v>
      </c>
      <c r="AE71" s="89">
        <f t="shared" si="9"/>
        <v>-0.714928785777055</v>
      </c>
      <c r="AF71" s="34">
        <f t="shared" si="16"/>
        <v>0.5111231687326542</v>
      </c>
    </row>
    <row r="72" spans="8:32" ht="12.75">
      <c r="H72" s="34">
        <f t="shared" si="10"/>
        <v>5</v>
      </c>
      <c r="I72" s="34">
        <v>50</v>
      </c>
      <c r="J72" s="34">
        <f t="shared" si="11"/>
        <v>51</v>
      </c>
      <c r="K72" s="34">
        <f>IF(I72&gt;=0,1,0)*Data!$D$3*Data!$D$17</f>
        <v>-2</v>
      </c>
      <c r="L72" s="34">
        <f>IF(I72&gt;99,1,0)*Data!$D$4*Data!$D$17</f>
        <v>0</v>
      </c>
      <c r="M72" s="34">
        <f>IF(I72&gt;199,1,0)*Data!$D$5*Data!$D$17</f>
        <v>0</v>
      </c>
      <c r="N72" s="34">
        <f>IF(I72&gt;299,1,0)*Data!$D$6*Data!$D$17</f>
        <v>0</v>
      </c>
      <c r="O72" s="34">
        <f>IF(I72&gt;399,1,0)*Data!$D$7*Data!$D$17</f>
        <v>0</v>
      </c>
      <c r="P72" s="34">
        <f>IF(I72&gt;499,1,0)*Data!$D$8*Data!$D$17</f>
        <v>0</v>
      </c>
      <c r="Q72" s="34">
        <f>IF(I72&gt;599,1,0)*Data!$D$9*Data!$D$17</f>
        <v>0</v>
      </c>
      <c r="R72" s="34">
        <f t="shared" si="12"/>
        <v>-2</v>
      </c>
      <c r="S72" s="34">
        <f t="shared" si="13"/>
        <v>4</v>
      </c>
      <c r="T72" s="34">
        <f t="shared" si="0"/>
        <v>-1.8333333333333333</v>
      </c>
      <c r="U72" s="34">
        <f t="shared" si="14"/>
        <v>3.3611111111111107</v>
      </c>
      <c r="V72" s="89">
        <f t="shared" si="1"/>
        <v>0.5235987755982988</v>
      </c>
      <c r="W72" s="89">
        <f t="shared" si="2"/>
        <v>-0.9999999999999999</v>
      </c>
      <c r="X72" s="89">
        <f t="shared" si="3"/>
        <v>-2</v>
      </c>
      <c r="Y72" s="89">
        <f t="shared" si="4"/>
        <v>-1.7320508075688774</v>
      </c>
      <c r="Z72" s="89">
        <f t="shared" si="5"/>
        <v>0.08318518350653224</v>
      </c>
      <c r="AA72" s="89">
        <f t="shared" si="6"/>
        <v>-1.192929477024966</v>
      </c>
      <c r="AB72" s="89">
        <f t="shared" si="7"/>
        <v>-0.16666666666666666</v>
      </c>
      <c r="AC72" s="89">
        <f t="shared" si="8"/>
        <v>-1.1097442935184338</v>
      </c>
      <c r="AD72" s="89">
        <f t="shared" si="15"/>
        <v>1.2315323969967278</v>
      </c>
      <c r="AE72" s="89">
        <f t="shared" si="9"/>
        <v>-0.7235890398148994</v>
      </c>
      <c r="AF72" s="34">
        <f t="shared" si="16"/>
        <v>0.523581098540248</v>
      </c>
    </row>
    <row r="73" spans="8:32" ht="12.75">
      <c r="H73" s="34">
        <f t="shared" si="10"/>
        <v>5.1</v>
      </c>
      <c r="I73" s="34">
        <v>51</v>
      </c>
      <c r="J73" s="34">
        <f t="shared" si="11"/>
        <v>52</v>
      </c>
      <c r="K73" s="34">
        <f>IF(I73&gt;=0,1,0)*Data!$D$3*Data!$D$17</f>
        <v>-2</v>
      </c>
      <c r="L73" s="34">
        <f>IF(I73&gt;99,1,0)*Data!$D$4*Data!$D$17</f>
        <v>0</v>
      </c>
      <c r="M73" s="34">
        <f>IF(I73&gt;199,1,0)*Data!$D$5*Data!$D$17</f>
        <v>0</v>
      </c>
      <c r="N73" s="34">
        <f>IF(I73&gt;299,1,0)*Data!$D$6*Data!$D$17</f>
        <v>0</v>
      </c>
      <c r="O73" s="34">
        <f>IF(I73&gt;399,1,0)*Data!$D$7*Data!$D$17</f>
        <v>0</v>
      </c>
      <c r="P73" s="34">
        <f>IF(I73&gt;499,1,0)*Data!$D$8*Data!$D$17</f>
        <v>0</v>
      </c>
      <c r="Q73" s="34">
        <f>IF(I73&gt;599,1,0)*Data!$D$9*Data!$D$17</f>
        <v>0</v>
      </c>
      <c r="R73" s="34">
        <f t="shared" si="12"/>
        <v>-2</v>
      </c>
      <c r="S73" s="34">
        <f t="shared" si="13"/>
        <v>4</v>
      </c>
      <c r="T73" s="34">
        <f t="shared" si="0"/>
        <v>-1.8333333333333333</v>
      </c>
      <c r="U73" s="34">
        <f t="shared" si="14"/>
        <v>3.3611111111111107</v>
      </c>
      <c r="V73" s="89">
        <f t="shared" si="1"/>
        <v>0.5340707511102648</v>
      </c>
      <c r="W73" s="89">
        <f t="shared" si="2"/>
        <v>-1.0180828315007426</v>
      </c>
      <c r="X73" s="89">
        <f t="shared" si="3"/>
        <v>-2</v>
      </c>
      <c r="Y73" s="89">
        <f t="shared" si="4"/>
        <v>-1.7214840540078873</v>
      </c>
      <c r="Z73" s="89">
        <f t="shared" si="5"/>
        <v>0.08468940716323924</v>
      </c>
      <c r="AA73" s="89">
        <f t="shared" si="6"/>
        <v>-1.1856517506763629</v>
      </c>
      <c r="AB73" s="89">
        <f t="shared" si="7"/>
        <v>-0.16666666666666666</v>
      </c>
      <c r="AC73" s="89">
        <f t="shared" si="8"/>
        <v>-1.1009623435131237</v>
      </c>
      <c r="AD73" s="89">
        <f t="shared" si="15"/>
        <v>1.2121180818339095</v>
      </c>
      <c r="AE73" s="89">
        <f t="shared" si="9"/>
        <v>-0.7323709898202095</v>
      </c>
      <c r="AF73" s="34">
        <f t="shared" si="16"/>
        <v>0.5363672667302335</v>
      </c>
    </row>
    <row r="74" spans="8:32" ht="12.75">
      <c r="H74" s="34">
        <f t="shared" si="10"/>
        <v>5.2</v>
      </c>
      <c r="I74" s="34">
        <v>52</v>
      </c>
      <c r="J74" s="34">
        <f t="shared" si="11"/>
        <v>53</v>
      </c>
      <c r="K74" s="34">
        <f>IF(I74&gt;=0,1,0)*Data!$D$3*Data!$D$17</f>
        <v>-2</v>
      </c>
      <c r="L74" s="34">
        <f>IF(I74&gt;99,1,0)*Data!$D$4*Data!$D$17</f>
        <v>0</v>
      </c>
      <c r="M74" s="34">
        <f>IF(I74&gt;199,1,0)*Data!$D$5*Data!$D$17</f>
        <v>0</v>
      </c>
      <c r="N74" s="34">
        <f>IF(I74&gt;299,1,0)*Data!$D$6*Data!$D$17</f>
        <v>0</v>
      </c>
      <c r="O74" s="34">
        <f>IF(I74&gt;399,1,0)*Data!$D$7*Data!$D$17</f>
        <v>0</v>
      </c>
      <c r="P74" s="34">
        <f>IF(I74&gt;499,1,0)*Data!$D$8*Data!$D$17</f>
        <v>0</v>
      </c>
      <c r="Q74" s="34">
        <f>IF(I74&gt;599,1,0)*Data!$D$9*Data!$D$17</f>
        <v>0</v>
      </c>
      <c r="R74" s="34">
        <f t="shared" si="12"/>
        <v>-2</v>
      </c>
      <c r="S74" s="34">
        <f t="shared" si="13"/>
        <v>4</v>
      </c>
      <c r="T74" s="34">
        <f t="shared" si="0"/>
        <v>-1.8333333333333333</v>
      </c>
      <c r="U74" s="34">
        <f t="shared" si="14"/>
        <v>3.3611111111111107</v>
      </c>
      <c r="V74" s="89">
        <f t="shared" si="1"/>
        <v>0.5445427266222308</v>
      </c>
      <c r="W74" s="89">
        <f t="shared" si="2"/>
        <v>-1.0360540187462604</v>
      </c>
      <c r="X74" s="89">
        <f t="shared" si="3"/>
        <v>-2</v>
      </c>
      <c r="Y74" s="89">
        <f t="shared" si="4"/>
        <v>-1.7107285203210132</v>
      </c>
      <c r="Z74" s="89">
        <f t="shared" si="5"/>
        <v>0.08618434367208788</v>
      </c>
      <c r="AA74" s="89">
        <f t="shared" si="6"/>
        <v>-1.178244004252217</v>
      </c>
      <c r="AB74" s="89">
        <f t="shared" si="7"/>
        <v>-0.16666666666666666</v>
      </c>
      <c r="AC74" s="89">
        <f t="shared" si="8"/>
        <v>-1.0920596605801292</v>
      </c>
      <c r="AD74" s="89">
        <f t="shared" si="15"/>
        <v>1.192594302266387</v>
      </c>
      <c r="AE74" s="89">
        <f t="shared" si="9"/>
        <v>-0.7412736727532041</v>
      </c>
      <c r="AF74" s="34">
        <f t="shared" si="16"/>
        <v>0.5494866579170243</v>
      </c>
    </row>
    <row r="75" spans="8:32" ht="12.75">
      <c r="H75" s="34">
        <f t="shared" si="10"/>
        <v>5.3</v>
      </c>
      <c r="I75" s="34">
        <v>53</v>
      </c>
      <c r="J75" s="34">
        <f t="shared" si="11"/>
        <v>54</v>
      </c>
      <c r="K75" s="34">
        <f>IF(I75&gt;=0,1,0)*Data!$D$3*Data!$D$17</f>
        <v>-2</v>
      </c>
      <c r="L75" s="34">
        <f>IF(I75&gt;99,1,0)*Data!$D$4*Data!$D$17</f>
        <v>0</v>
      </c>
      <c r="M75" s="34">
        <f>IF(I75&gt;199,1,0)*Data!$D$5*Data!$D$17</f>
        <v>0</v>
      </c>
      <c r="N75" s="34">
        <f>IF(I75&gt;299,1,0)*Data!$D$6*Data!$D$17</f>
        <v>0</v>
      </c>
      <c r="O75" s="34">
        <f>IF(I75&gt;399,1,0)*Data!$D$7*Data!$D$17</f>
        <v>0</v>
      </c>
      <c r="P75" s="34">
        <f>IF(I75&gt;499,1,0)*Data!$D$8*Data!$D$17</f>
        <v>0</v>
      </c>
      <c r="Q75" s="34">
        <f>IF(I75&gt;599,1,0)*Data!$D$9*Data!$D$17</f>
        <v>0</v>
      </c>
      <c r="R75" s="34">
        <f t="shared" si="12"/>
        <v>-2</v>
      </c>
      <c r="S75" s="34">
        <f t="shared" si="13"/>
        <v>4</v>
      </c>
      <c r="T75" s="34">
        <f t="shared" si="0"/>
        <v>-1.8333333333333333</v>
      </c>
      <c r="U75" s="34">
        <f t="shared" si="14"/>
        <v>3.3611111111111107</v>
      </c>
      <c r="V75" s="89">
        <f t="shared" si="1"/>
        <v>0.5550147021341968</v>
      </c>
      <c r="W75" s="89">
        <f t="shared" si="2"/>
        <v>-1.0539115909933552</v>
      </c>
      <c r="X75" s="89">
        <f t="shared" si="3"/>
        <v>-2</v>
      </c>
      <c r="Y75" s="89">
        <f t="shared" si="4"/>
        <v>-1.699785385973728</v>
      </c>
      <c r="Z75" s="89">
        <f t="shared" si="5"/>
        <v>0.08766982909644362</v>
      </c>
      <c r="AA75" s="89">
        <f t="shared" si="6"/>
        <v>-1.1707070500954022</v>
      </c>
      <c r="AB75" s="89">
        <f t="shared" si="7"/>
        <v>-0.16666666666666666</v>
      </c>
      <c r="AC75" s="89">
        <f t="shared" si="8"/>
        <v>-1.0830372209989585</v>
      </c>
      <c r="AD75" s="89">
        <f t="shared" si="15"/>
        <v>1.1729696220691468</v>
      </c>
      <c r="AE75" s="89">
        <f t="shared" si="9"/>
        <v>-0.7502961123343748</v>
      </c>
      <c r="AF75" s="34">
        <f t="shared" si="16"/>
        <v>0.5629442561840767</v>
      </c>
    </row>
    <row r="76" spans="8:32" ht="12.75">
      <c r="H76" s="34">
        <f t="shared" si="10"/>
        <v>5.4</v>
      </c>
      <c r="I76" s="34">
        <v>54</v>
      </c>
      <c r="J76" s="34">
        <f t="shared" si="11"/>
        <v>55</v>
      </c>
      <c r="K76" s="34">
        <f>IF(I76&gt;=0,1,0)*Data!$D$3*Data!$D$17</f>
        <v>-2</v>
      </c>
      <c r="L76" s="34">
        <f>IF(I76&gt;99,1,0)*Data!$D$4*Data!$D$17</f>
        <v>0</v>
      </c>
      <c r="M76" s="34">
        <f>IF(I76&gt;199,1,0)*Data!$D$5*Data!$D$17</f>
        <v>0</v>
      </c>
      <c r="N76" s="34">
        <f>IF(I76&gt;299,1,0)*Data!$D$6*Data!$D$17</f>
        <v>0</v>
      </c>
      <c r="O76" s="34">
        <f>IF(I76&gt;399,1,0)*Data!$D$7*Data!$D$17</f>
        <v>0</v>
      </c>
      <c r="P76" s="34">
        <f>IF(I76&gt;499,1,0)*Data!$D$8*Data!$D$17</f>
        <v>0</v>
      </c>
      <c r="Q76" s="34">
        <f>IF(I76&gt;599,1,0)*Data!$D$9*Data!$D$17</f>
        <v>0</v>
      </c>
      <c r="R76" s="34">
        <f t="shared" si="12"/>
        <v>-2</v>
      </c>
      <c r="S76" s="34">
        <f t="shared" si="13"/>
        <v>4</v>
      </c>
      <c r="T76" s="34">
        <f t="shared" si="0"/>
        <v>-1.8333333333333333</v>
      </c>
      <c r="U76" s="34">
        <f t="shared" si="14"/>
        <v>3.3611111111111107</v>
      </c>
      <c r="V76" s="89">
        <f t="shared" si="1"/>
        <v>0.5654866776461627</v>
      </c>
      <c r="W76" s="89">
        <f t="shared" si="2"/>
        <v>-1.071653589957993</v>
      </c>
      <c r="X76" s="89">
        <f t="shared" si="3"/>
        <v>-2</v>
      </c>
      <c r="Y76" s="89">
        <f t="shared" si="4"/>
        <v>-1.6886558510040304</v>
      </c>
      <c r="Z76" s="89">
        <f t="shared" si="5"/>
        <v>0.08914570053608972</v>
      </c>
      <c r="AA76" s="89">
        <f t="shared" si="6"/>
        <v>-1.1630417147178749</v>
      </c>
      <c r="AB76" s="89">
        <f t="shared" si="7"/>
        <v>-0.16666666666666666</v>
      </c>
      <c r="AC76" s="89">
        <f t="shared" si="8"/>
        <v>-1.073896014181785</v>
      </c>
      <c r="AD76" s="89">
        <f t="shared" si="15"/>
        <v>1.1532526492755246</v>
      </c>
      <c r="AE76" s="89">
        <f t="shared" si="9"/>
        <v>-0.7594373191515482</v>
      </c>
      <c r="AF76" s="34">
        <f t="shared" si="16"/>
        <v>0.5767450417200906</v>
      </c>
    </row>
    <row r="77" spans="8:32" ht="12.75">
      <c r="H77" s="34">
        <f t="shared" si="10"/>
        <v>5.5</v>
      </c>
      <c r="I77" s="34">
        <v>55</v>
      </c>
      <c r="J77" s="34">
        <f t="shared" si="11"/>
        <v>56</v>
      </c>
      <c r="K77" s="34">
        <f>IF(I77&gt;=0,1,0)*Data!$D$3*Data!$D$17</f>
        <v>-2</v>
      </c>
      <c r="L77" s="34">
        <f>IF(I77&gt;99,1,0)*Data!$D$4*Data!$D$17</f>
        <v>0</v>
      </c>
      <c r="M77" s="34">
        <f>IF(I77&gt;199,1,0)*Data!$D$5*Data!$D$17</f>
        <v>0</v>
      </c>
      <c r="N77" s="34">
        <f>IF(I77&gt;299,1,0)*Data!$D$6*Data!$D$17</f>
        <v>0</v>
      </c>
      <c r="O77" s="34">
        <f>IF(I77&gt;399,1,0)*Data!$D$7*Data!$D$17</f>
        <v>0</v>
      </c>
      <c r="P77" s="34">
        <f>IF(I77&gt;499,1,0)*Data!$D$8*Data!$D$17</f>
        <v>0</v>
      </c>
      <c r="Q77" s="34">
        <f>IF(I77&gt;599,1,0)*Data!$D$9*Data!$D$17</f>
        <v>0</v>
      </c>
      <c r="R77" s="34">
        <f t="shared" si="12"/>
        <v>-2</v>
      </c>
      <c r="S77" s="34">
        <f t="shared" si="13"/>
        <v>4</v>
      </c>
      <c r="T77" s="34">
        <f t="shared" si="0"/>
        <v>-1.8333333333333333</v>
      </c>
      <c r="U77" s="34">
        <f t="shared" si="14"/>
        <v>3.3611111111111107</v>
      </c>
      <c r="V77" s="89">
        <f t="shared" si="1"/>
        <v>0.5759586531581287</v>
      </c>
      <c r="W77" s="89">
        <f t="shared" si="2"/>
        <v>-1.089278070030054</v>
      </c>
      <c r="X77" s="89">
        <f t="shared" si="3"/>
        <v>-2</v>
      </c>
      <c r="Y77" s="89">
        <f t="shared" si="4"/>
        <v>-1.677341135890848</v>
      </c>
      <c r="Z77" s="89">
        <f t="shared" si="5"/>
        <v>0.09061179614509134</v>
      </c>
      <c r="AA77" s="89">
        <f t="shared" si="6"/>
        <v>-1.1552488387100397</v>
      </c>
      <c r="AB77" s="89">
        <f t="shared" si="7"/>
        <v>-0.16666666666666666</v>
      </c>
      <c r="AC77" s="89">
        <f t="shared" si="8"/>
        <v>-1.0646370425649483</v>
      </c>
      <c r="AD77" s="89">
        <f t="shared" si="15"/>
        <v>1.1334520324014394</v>
      </c>
      <c r="AE77" s="89">
        <f t="shared" si="9"/>
        <v>-0.768696290768385</v>
      </c>
      <c r="AF77" s="34">
        <f t="shared" si="16"/>
        <v>0.5908939874410735</v>
      </c>
    </row>
    <row r="78" spans="8:32" ht="12.75">
      <c r="H78" s="34">
        <f t="shared" si="10"/>
        <v>5.6</v>
      </c>
      <c r="I78" s="34">
        <v>56</v>
      </c>
      <c r="J78" s="34">
        <f t="shared" si="11"/>
        <v>57</v>
      </c>
      <c r="K78" s="34">
        <f>IF(I78&gt;=0,1,0)*Data!$D$3*Data!$D$17</f>
        <v>-2</v>
      </c>
      <c r="L78" s="34">
        <f>IF(I78&gt;99,1,0)*Data!$D$4*Data!$D$17</f>
        <v>0</v>
      </c>
      <c r="M78" s="34">
        <f>IF(I78&gt;199,1,0)*Data!$D$5*Data!$D$17</f>
        <v>0</v>
      </c>
      <c r="N78" s="34">
        <f>IF(I78&gt;299,1,0)*Data!$D$6*Data!$D$17</f>
        <v>0</v>
      </c>
      <c r="O78" s="34">
        <f>IF(I78&gt;399,1,0)*Data!$D$7*Data!$D$17</f>
        <v>0</v>
      </c>
      <c r="P78" s="34">
        <f>IF(I78&gt;499,1,0)*Data!$D$8*Data!$D$17</f>
        <v>0</v>
      </c>
      <c r="Q78" s="34">
        <f>IF(I78&gt;599,1,0)*Data!$D$9*Data!$D$17</f>
        <v>0</v>
      </c>
      <c r="R78" s="34">
        <f t="shared" si="12"/>
        <v>-2</v>
      </c>
      <c r="S78" s="34">
        <f t="shared" si="13"/>
        <v>4</v>
      </c>
      <c r="T78" s="34">
        <f t="shared" si="0"/>
        <v>-1.8333333333333333</v>
      </c>
      <c r="U78" s="34">
        <f t="shared" si="14"/>
        <v>3.3611111111111107</v>
      </c>
      <c r="V78" s="89">
        <f t="shared" si="1"/>
        <v>0.5864306286700947</v>
      </c>
      <c r="W78" s="89">
        <f t="shared" si="2"/>
        <v>-1.106783098486688</v>
      </c>
      <c r="X78" s="89">
        <f t="shared" si="3"/>
        <v>-2</v>
      </c>
      <c r="Y78" s="89">
        <f t="shared" si="4"/>
        <v>-1.665842481420199</v>
      </c>
      <c r="Z78" s="89">
        <f t="shared" si="5"/>
        <v>0.09206795514954351</v>
      </c>
      <c r="AA78" s="89">
        <f t="shared" si="6"/>
        <v>-1.147329276648569</v>
      </c>
      <c r="AB78" s="89">
        <f t="shared" si="7"/>
        <v>-0.16666666666666666</v>
      </c>
      <c r="AC78" s="89">
        <f t="shared" si="8"/>
        <v>-1.0552613214990254</v>
      </c>
      <c r="AD78" s="89">
        <f t="shared" si="15"/>
        <v>1.1135764566518696</v>
      </c>
      <c r="AE78" s="89">
        <f t="shared" si="9"/>
        <v>-0.7780720118343079</v>
      </c>
      <c r="AF78" s="34">
        <f t="shared" si="16"/>
        <v>0.6053960555998873</v>
      </c>
    </row>
    <row r="79" spans="8:32" ht="12.75">
      <c r="H79" s="34">
        <f t="shared" si="10"/>
        <v>5.7</v>
      </c>
      <c r="I79" s="34">
        <v>57</v>
      </c>
      <c r="J79" s="34">
        <f t="shared" si="11"/>
        <v>58</v>
      </c>
      <c r="K79" s="34">
        <f>IF(I79&gt;=0,1,0)*Data!$D$3*Data!$D$17</f>
        <v>-2</v>
      </c>
      <c r="L79" s="34">
        <f>IF(I79&gt;99,1,0)*Data!$D$4*Data!$D$17</f>
        <v>0</v>
      </c>
      <c r="M79" s="34">
        <f>IF(I79&gt;199,1,0)*Data!$D$5*Data!$D$17</f>
        <v>0</v>
      </c>
      <c r="N79" s="34">
        <f>IF(I79&gt;299,1,0)*Data!$D$6*Data!$D$17</f>
        <v>0</v>
      </c>
      <c r="O79" s="34">
        <f>IF(I79&gt;399,1,0)*Data!$D$7*Data!$D$17</f>
        <v>0</v>
      </c>
      <c r="P79" s="34">
        <f>IF(I79&gt;499,1,0)*Data!$D$8*Data!$D$17</f>
        <v>0</v>
      </c>
      <c r="Q79" s="34">
        <f>IF(I79&gt;599,1,0)*Data!$D$9*Data!$D$17</f>
        <v>0</v>
      </c>
      <c r="R79" s="34">
        <f t="shared" si="12"/>
        <v>-2</v>
      </c>
      <c r="S79" s="34">
        <f t="shared" si="13"/>
        <v>4</v>
      </c>
      <c r="T79" s="34">
        <f t="shared" si="0"/>
        <v>-1.8333333333333333</v>
      </c>
      <c r="U79" s="34">
        <f t="shared" si="14"/>
        <v>3.3611111111111107</v>
      </c>
      <c r="V79" s="89">
        <f t="shared" si="1"/>
        <v>0.5969026041820606</v>
      </c>
      <c r="W79" s="89">
        <f t="shared" si="2"/>
        <v>-1.1241667557042612</v>
      </c>
      <c r="X79" s="89">
        <f t="shared" si="3"/>
        <v>-2</v>
      </c>
      <c r="Y79" s="89">
        <f t="shared" si="4"/>
        <v>-1.6541611485491237</v>
      </c>
      <c r="Z79" s="89">
        <f t="shared" si="5"/>
        <v>0.09351401786520198</v>
      </c>
      <c r="AA79" s="89">
        <f t="shared" si="6"/>
        <v>-1.139283897002688</v>
      </c>
      <c r="AB79" s="89">
        <f t="shared" si="7"/>
        <v>-0.16666666666666666</v>
      </c>
      <c r="AC79" s="89">
        <f t="shared" si="8"/>
        <v>-1.0457698791374859</v>
      </c>
      <c r="AD79" s="89">
        <f t="shared" si="15"/>
        <v>1.0936346401112318</v>
      </c>
      <c r="AE79" s="89">
        <f t="shared" si="9"/>
        <v>-0.7875634541958474</v>
      </c>
      <c r="AF79" s="34">
        <f t="shared" si="16"/>
        <v>0.6202561943848947</v>
      </c>
    </row>
    <row r="80" spans="8:32" ht="12.75">
      <c r="H80" s="34">
        <f t="shared" si="10"/>
        <v>5.8</v>
      </c>
      <c r="I80" s="34">
        <v>58</v>
      </c>
      <c r="J80" s="34">
        <f t="shared" si="11"/>
        <v>59</v>
      </c>
      <c r="K80" s="34">
        <f>IF(I80&gt;=0,1,0)*Data!$D$3*Data!$D$17</f>
        <v>-2</v>
      </c>
      <c r="L80" s="34">
        <f>IF(I80&gt;99,1,0)*Data!$D$4*Data!$D$17</f>
        <v>0</v>
      </c>
      <c r="M80" s="34">
        <f>IF(I80&gt;199,1,0)*Data!$D$5*Data!$D$17</f>
        <v>0</v>
      </c>
      <c r="N80" s="34">
        <f>IF(I80&gt;299,1,0)*Data!$D$6*Data!$D$17</f>
        <v>0</v>
      </c>
      <c r="O80" s="34">
        <f>IF(I80&gt;399,1,0)*Data!$D$7*Data!$D$17</f>
        <v>0</v>
      </c>
      <c r="P80" s="34">
        <f>IF(I80&gt;499,1,0)*Data!$D$8*Data!$D$17</f>
        <v>0</v>
      </c>
      <c r="Q80" s="34">
        <f>IF(I80&gt;599,1,0)*Data!$D$9*Data!$D$17</f>
        <v>0</v>
      </c>
      <c r="R80" s="34">
        <f t="shared" si="12"/>
        <v>-2</v>
      </c>
      <c r="S80" s="34">
        <f t="shared" si="13"/>
        <v>4</v>
      </c>
      <c r="T80" s="34">
        <f t="shared" si="0"/>
        <v>-1.8333333333333333</v>
      </c>
      <c r="U80" s="34">
        <f t="shared" si="14"/>
        <v>3.3611111111111107</v>
      </c>
      <c r="V80" s="89">
        <f t="shared" si="1"/>
        <v>0.6073745796940266</v>
      </c>
      <c r="W80" s="89">
        <f t="shared" si="2"/>
        <v>-1.1414271353688632</v>
      </c>
      <c r="X80" s="89">
        <f t="shared" si="3"/>
        <v>-2</v>
      </c>
      <c r="Y80" s="89">
        <f t="shared" si="4"/>
        <v>-1.642298418267408</v>
      </c>
      <c r="Z80" s="89">
        <f t="shared" si="5"/>
        <v>0.09494982571499432</v>
      </c>
      <c r="AA80" s="89">
        <f t="shared" si="6"/>
        <v>-1.131113582038938</v>
      </c>
      <c r="AB80" s="89">
        <f t="shared" si="7"/>
        <v>-0.16666666666666666</v>
      </c>
      <c r="AC80" s="89">
        <f t="shared" si="8"/>
        <v>-1.0361637563239436</v>
      </c>
      <c r="AD80" s="89">
        <f t="shared" si="15"/>
        <v>1.0736353299193448</v>
      </c>
      <c r="AE80" s="89">
        <f t="shared" si="9"/>
        <v>-0.7971695770093896</v>
      </c>
      <c r="AF80" s="34">
        <f t="shared" si="16"/>
        <v>0.6354793345093291</v>
      </c>
    </row>
    <row r="81" spans="8:32" ht="12.75">
      <c r="H81" s="34">
        <f t="shared" si="10"/>
        <v>5.9</v>
      </c>
      <c r="I81" s="34">
        <v>59</v>
      </c>
      <c r="J81" s="34">
        <f t="shared" si="11"/>
        <v>60</v>
      </c>
      <c r="K81" s="34">
        <f>IF(I81&gt;=0,1,0)*Data!$D$3*Data!$D$17</f>
        <v>-2</v>
      </c>
      <c r="L81" s="34">
        <f>IF(I81&gt;99,1,0)*Data!$D$4*Data!$D$17</f>
        <v>0</v>
      </c>
      <c r="M81" s="34">
        <f>IF(I81&gt;199,1,0)*Data!$D$5*Data!$D$17</f>
        <v>0</v>
      </c>
      <c r="N81" s="34">
        <f>IF(I81&gt;299,1,0)*Data!$D$6*Data!$D$17</f>
        <v>0</v>
      </c>
      <c r="O81" s="34">
        <f>IF(I81&gt;399,1,0)*Data!$D$7*Data!$D$17</f>
        <v>0</v>
      </c>
      <c r="P81" s="34">
        <f>IF(I81&gt;499,1,0)*Data!$D$8*Data!$D$17</f>
        <v>0</v>
      </c>
      <c r="Q81" s="34">
        <f>IF(I81&gt;599,1,0)*Data!$D$9*Data!$D$17</f>
        <v>0</v>
      </c>
      <c r="R81" s="34">
        <f t="shared" si="12"/>
        <v>-2</v>
      </c>
      <c r="S81" s="34">
        <f t="shared" si="13"/>
        <v>4</v>
      </c>
      <c r="T81" s="34">
        <f t="shared" si="0"/>
        <v>-1.8333333333333333</v>
      </c>
      <c r="U81" s="34">
        <f t="shared" si="14"/>
        <v>3.3611111111111107</v>
      </c>
      <c r="V81" s="89">
        <f t="shared" si="1"/>
        <v>0.6178465552059926</v>
      </c>
      <c r="W81" s="89">
        <f t="shared" si="2"/>
        <v>-1.1585623446853577</v>
      </c>
      <c r="X81" s="89">
        <f t="shared" si="3"/>
        <v>-2</v>
      </c>
      <c r="Y81" s="89">
        <f t="shared" si="4"/>
        <v>-1.6302555914571084</v>
      </c>
      <c r="Z81" s="89">
        <f t="shared" si="5"/>
        <v>0.09637522124640975</v>
      </c>
      <c r="AA81" s="89">
        <f t="shared" si="6"/>
        <v>-1.122819227724426</v>
      </c>
      <c r="AB81" s="89">
        <f t="shared" si="7"/>
        <v>-0.16666666666666666</v>
      </c>
      <c r="AC81" s="89">
        <f t="shared" si="8"/>
        <v>-1.0264440064780163</v>
      </c>
      <c r="AD81" s="89">
        <f t="shared" si="15"/>
        <v>1.053587298434642</v>
      </c>
      <c r="AE81" s="89">
        <f t="shared" si="9"/>
        <v>-0.806889326855317</v>
      </c>
      <c r="AF81" s="34">
        <f t="shared" si="16"/>
        <v>0.6510703857930266</v>
      </c>
    </row>
    <row r="82" spans="8:32" ht="12.75">
      <c r="H82" s="34">
        <f t="shared" si="10"/>
        <v>6</v>
      </c>
      <c r="I82" s="34">
        <v>60</v>
      </c>
      <c r="J82" s="34">
        <f t="shared" si="11"/>
        <v>61</v>
      </c>
      <c r="K82" s="34">
        <f>IF(I82&gt;=0,1,0)*Data!$D$3*Data!$D$17</f>
        <v>-2</v>
      </c>
      <c r="L82" s="34">
        <f>IF(I82&gt;99,1,0)*Data!$D$4*Data!$D$17</f>
        <v>0</v>
      </c>
      <c r="M82" s="34">
        <f>IF(I82&gt;199,1,0)*Data!$D$5*Data!$D$17</f>
        <v>0</v>
      </c>
      <c r="N82" s="34">
        <f>IF(I82&gt;299,1,0)*Data!$D$6*Data!$D$17</f>
        <v>0</v>
      </c>
      <c r="O82" s="34">
        <f>IF(I82&gt;399,1,0)*Data!$D$7*Data!$D$17</f>
        <v>0</v>
      </c>
      <c r="P82" s="34">
        <f>IF(I82&gt;499,1,0)*Data!$D$8*Data!$D$17</f>
        <v>0</v>
      </c>
      <c r="Q82" s="34">
        <f>IF(I82&gt;599,1,0)*Data!$D$9*Data!$D$17</f>
        <v>0</v>
      </c>
      <c r="R82" s="34">
        <f t="shared" si="12"/>
        <v>-2</v>
      </c>
      <c r="S82" s="34">
        <f t="shared" si="13"/>
        <v>4</v>
      </c>
      <c r="T82" s="34">
        <f t="shared" si="0"/>
        <v>-1.8333333333333333</v>
      </c>
      <c r="U82" s="34">
        <f t="shared" si="14"/>
        <v>3.3611111111111107</v>
      </c>
      <c r="V82" s="89">
        <f t="shared" si="1"/>
        <v>0.6283185307179586</v>
      </c>
      <c r="W82" s="89">
        <f t="shared" si="2"/>
        <v>-1.1755705045849463</v>
      </c>
      <c r="X82" s="89">
        <f t="shared" si="3"/>
        <v>-2</v>
      </c>
      <c r="Y82" s="89">
        <f t="shared" si="4"/>
        <v>-1.618033988749895</v>
      </c>
      <c r="Z82" s="89">
        <f t="shared" si="5"/>
        <v>0.09779004814876548</v>
      </c>
      <c r="AA82" s="89">
        <f t="shared" si="6"/>
        <v>-1.1144017436285714</v>
      </c>
      <c r="AB82" s="89">
        <f t="shared" si="7"/>
        <v>-0.16666666666666666</v>
      </c>
      <c r="AC82" s="89">
        <f t="shared" si="8"/>
        <v>-1.016611695479806</v>
      </c>
      <c r="AD82" s="89">
        <f t="shared" si="15"/>
        <v>1.0334993393863257</v>
      </c>
      <c r="AE82" s="89">
        <f t="shared" si="9"/>
        <v>-0.8167216378535274</v>
      </c>
      <c r="AF82" s="34">
        <f t="shared" si="16"/>
        <v>0.6670342337381483</v>
      </c>
    </row>
    <row r="83" spans="8:32" ht="12.75">
      <c r="H83" s="34">
        <f t="shared" si="10"/>
        <v>6.1</v>
      </c>
      <c r="I83" s="34">
        <v>61</v>
      </c>
      <c r="J83" s="34">
        <f t="shared" si="11"/>
        <v>62</v>
      </c>
      <c r="K83" s="34">
        <f>IF(I83&gt;=0,1,0)*Data!$D$3*Data!$D$17</f>
        <v>-2</v>
      </c>
      <c r="L83" s="34">
        <f>IF(I83&gt;99,1,0)*Data!$D$4*Data!$D$17</f>
        <v>0</v>
      </c>
      <c r="M83" s="34">
        <f>IF(I83&gt;199,1,0)*Data!$D$5*Data!$D$17</f>
        <v>0</v>
      </c>
      <c r="N83" s="34">
        <f>IF(I83&gt;299,1,0)*Data!$D$6*Data!$D$17</f>
        <v>0</v>
      </c>
      <c r="O83" s="34">
        <f>IF(I83&gt;399,1,0)*Data!$D$7*Data!$D$17</f>
        <v>0</v>
      </c>
      <c r="P83" s="34">
        <f>IF(I83&gt;499,1,0)*Data!$D$8*Data!$D$17</f>
        <v>0</v>
      </c>
      <c r="Q83" s="34">
        <f>IF(I83&gt;599,1,0)*Data!$D$9*Data!$D$17</f>
        <v>0</v>
      </c>
      <c r="R83" s="34">
        <f t="shared" si="12"/>
        <v>-2</v>
      </c>
      <c r="S83" s="34">
        <f t="shared" si="13"/>
        <v>4</v>
      </c>
      <c r="T83" s="34">
        <f t="shared" si="0"/>
        <v>-1.8333333333333333</v>
      </c>
      <c r="U83" s="34">
        <f t="shared" si="14"/>
        <v>3.3611111111111107</v>
      </c>
      <c r="V83" s="89">
        <f t="shared" si="1"/>
        <v>0.6387905062299245</v>
      </c>
      <c r="W83" s="89">
        <f t="shared" si="2"/>
        <v>-1.1924497499312314</v>
      </c>
      <c r="X83" s="89">
        <f t="shared" si="3"/>
        <v>-2</v>
      </c>
      <c r="Y83" s="89">
        <f t="shared" si="4"/>
        <v>-1.6056349503822291</v>
      </c>
      <c r="Z83" s="89">
        <f t="shared" si="5"/>
        <v>0.09919415127034799</v>
      </c>
      <c r="AA83" s="89">
        <f t="shared" si="6"/>
        <v>-1.1058620528233616</v>
      </c>
      <c r="AB83" s="89">
        <f t="shared" si="7"/>
        <v>-0.16666666666666666</v>
      </c>
      <c r="AC83" s="89">
        <f t="shared" si="8"/>
        <v>-1.0066679015530136</v>
      </c>
      <c r="AD83" s="89">
        <f t="shared" si="15"/>
        <v>1.0133802640171479</v>
      </c>
      <c r="AE83" s="89">
        <f t="shared" si="9"/>
        <v>-0.8266654317803197</v>
      </c>
      <c r="AF83" s="34">
        <f t="shared" si="16"/>
        <v>0.6833757361005424</v>
      </c>
    </row>
    <row r="84" spans="8:32" ht="12.75">
      <c r="H84" s="34">
        <f t="shared" si="10"/>
        <v>6.2</v>
      </c>
      <c r="I84" s="34">
        <v>62</v>
      </c>
      <c r="J84" s="34">
        <f t="shared" si="11"/>
        <v>63</v>
      </c>
      <c r="K84" s="34">
        <f>IF(I84&gt;=0,1,0)*Data!$D$3*Data!$D$17</f>
        <v>-2</v>
      </c>
      <c r="L84" s="34">
        <f>IF(I84&gt;99,1,0)*Data!$D$4*Data!$D$17</f>
        <v>0</v>
      </c>
      <c r="M84" s="34">
        <f>IF(I84&gt;199,1,0)*Data!$D$5*Data!$D$17</f>
        <v>0</v>
      </c>
      <c r="N84" s="34">
        <f>IF(I84&gt;299,1,0)*Data!$D$6*Data!$D$17</f>
        <v>0</v>
      </c>
      <c r="O84" s="34">
        <f>IF(I84&gt;399,1,0)*Data!$D$7*Data!$D$17</f>
        <v>0</v>
      </c>
      <c r="P84" s="34">
        <f>IF(I84&gt;499,1,0)*Data!$D$8*Data!$D$17</f>
        <v>0</v>
      </c>
      <c r="Q84" s="34">
        <f>IF(I84&gt;599,1,0)*Data!$D$9*Data!$D$17</f>
        <v>0</v>
      </c>
      <c r="R84" s="34">
        <f t="shared" si="12"/>
        <v>-2</v>
      </c>
      <c r="S84" s="34">
        <f t="shared" si="13"/>
        <v>4</v>
      </c>
      <c r="T84" s="34">
        <f t="shared" si="0"/>
        <v>-1.8333333333333333</v>
      </c>
      <c r="U84" s="34">
        <f t="shared" si="14"/>
        <v>3.3611111111111107</v>
      </c>
      <c r="V84" s="89">
        <f t="shared" si="1"/>
        <v>0.6492624817418905</v>
      </c>
      <c r="W84" s="89">
        <f t="shared" si="2"/>
        <v>-1.2091982297247494</v>
      </c>
      <c r="X84" s="89">
        <f t="shared" si="3"/>
        <v>-2</v>
      </c>
      <c r="Y84" s="89">
        <f t="shared" si="4"/>
        <v>-1.5930598360483927</v>
      </c>
      <c r="Z84" s="89">
        <f t="shared" si="5"/>
        <v>0.10058737663542723</v>
      </c>
      <c r="AA84" s="89">
        <f t="shared" si="6"/>
        <v>-1.0972010917821273</v>
      </c>
      <c r="AB84" s="89">
        <f t="shared" si="7"/>
        <v>-0.16666666666666666</v>
      </c>
      <c r="AC84" s="89">
        <f t="shared" si="8"/>
        <v>-0.9966137151467</v>
      </c>
      <c r="AD84" s="89">
        <f t="shared" si="15"/>
        <v>0.9932388972185078</v>
      </c>
      <c r="AE84" s="89">
        <f t="shared" si="9"/>
        <v>-0.8367196181866332</v>
      </c>
      <c r="AF84" s="34">
        <f t="shared" si="16"/>
        <v>0.7000997194583852</v>
      </c>
    </row>
    <row r="85" spans="8:32" ht="12.75">
      <c r="H85" s="34">
        <f t="shared" si="10"/>
        <v>6.3</v>
      </c>
      <c r="I85" s="34">
        <v>63</v>
      </c>
      <c r="J85" s="34">
        <f t="shared" si="11"/>
        <v>64</v>
      </c>
      <c r="K85" s="34">
        <f>IF(I85&gt;=0,1,0)*Data!$D$3*Data!$D$17</f>
        <v>-2</v>
      </c>
      <c r="L85" s="34">
        <f>IF(I85&gt;99,1,0)*Data!$D$4*Data!$D$17</f>
        <v>0</v>
      </c>
      <c r="M85" s="34">
        <f>IF(I85&gt;199,1,0)*Data!$D$5*Data!$D$17</f>
        <v>0</v>
      </c>
      <c r="N85" s="34">
        <f>IF(I85&gt;299,1,0)*Data!$D$6*Data!$D$17</f>
        <v>0</v>
      </c>
      <c r="O85" s="34">
        <f>IF(I85&gt;399,1,0)*Data!$D$7*Data!$D$17</f>
        <v>0</v>
      </c>
      <c r="P85" s="34">
        <f>IF(I85&gt;499,1,0)*Data!$D$8*Data!$D$17</f>
        <v>0</v>
      </c>
      <c r="Q85" s="34">
        <f>IF(I85&gt;599,1,0)*Data!$D$9*Data!$D$17</f>
        <v>0</v>
      </c>
      <c r="R85" s="34">
        <f t="shared" si="12"/>
        <v>-2</v>
      </c>
      <c r="S85" s="34">
        <f t="shared" si="13"/>
        <v>4</v>
      </c>
      <c r="T85" s="34">
        <f t="shared" si="0"/>
        <v>-1.8333333333333333</v>
      </c>
      <c r="U85" s="34">
        <f t="shared" si="14"/>
        <v>3.3611111111111107</v>
      </c>
      <c r="V85" s="89">
        <f t="shared" si="1"/>
        <v>0.6597344572538565</v>
      </c>
      <c r="W85" s="89">
        <f t="shared" si="2"/>
        <v>-1.2258141073059527</v>
      </c>
      <c r="X85" s="89">
        <f t="shared" si="3"/>
        <v>-2</v>
      </c>
      <c r="Y85" s="89">
        <f t="shared" si="4"/>
        <v>-1.5803100247513808</v>
      </c>
      <c r="Z85" s="89">
        <f t="shared" si="5"/>
        <v>0.1019695714611417</v>
      </c>
      <c r="AA85" s="89">
        <f t="shared" si="6"/>
        <v>-1.0884198102768463</v>
      </c>
      <c r="AB85" s="89">
        <f t="shared" si="7"/>
        <v>-0.16666666666666666</v>
      </c>
      <c r="AC85" s="89">
        <f t="shared" si="8"/>
        <v>-0.9864502388157046</v>
      </c>
      <c r="AD85" s="89">
        <f t="shared" si="15"/>
        <v>0.9730840736595606</v>
      </c>
      <c r="AE85" s="89">
        <f t="shared" si="9"/>
        <v>-0.8468830945176287</v>
      </c>
      <c r="AF85" s="34">
        <f t="shared" si="16"/>
        <v>0.7172109757797548</v>
      </c>
    </row>
    <row r="86" spans="8:32" ht="12.75">
      <c r="H86" s="34">
        <f t="shared" si="10"/>
        <v>6.4</v>
      </c>
      <c r="I86" s="34">
        <v>64</v>
      </c>
      <c r="J86" s="34">
        <f t="shared" si="11"/>
        <v>65</v>
      </c>
      <c r="K86" s="34">
        <f>IF(I86&gt;=0,1,0)*Data!$D$3*Data!$D$17</f>
        <v>-2</v>
      </c>
      <c r="L86" s="34">
        <f>IF(I86&gt;99,1,0)*Data!$D$4*Data!$D$17</f>
        <v>0</v>
      </c>
      <c r="M86" s="34">
        <f>IF(I86&gt;199,1,0)*Data!$D$5*Data!$D$17</f>
        <v>0</v>
      </c>
      <c r="N86" s="34">
        <f>IF(I86&gt;299,1,0)*Data!$D$6*Data!$D$17</f>
        <v>0</v>
      </c>
      <c r="O86" s="34">
        <f>IF(I86&gt;399,1,0)*Data!$D$7*Data!$D$17</f>
        <v>0</v>
      </c>
      <c r="P86" s="34">
        <f>IF(I86&gt;499,1,0)*Data!$D$8*Data!$D$17</f>
        <v>0</v>
      </c>
      <c r="Q86" s="34">
        <f>IF(I86&gt;599,1,0)*Data!$D$9*Data!$D$17</f>
        <v>0</v>
      </c>
      <c r="R86" s="34">
        <f t="shared" si="12"/>
        <v>-2</v>
      </c>
      <c r="S86" s="34">
        <f t="shared" si="13"/>
        <v>4</v>
      </c>
      <c r="T86" s="34">
        <f aca="true" t="shared" si="17" ref="T86:T149">R86-$R$20</f>
        <v>-1.8333333333333333</v>
      </c>
      <c r="U86" s="34">
        <f t="shared" si="14"/>
        <v>3.3611111111111107</v>
      </c>
      <c r="V86" s="89">
        <f aca="true" t="shared" si="18" ref="V86:V149">$T$3*I86</f>
        <v>0.6702064327658225</v>
      </c>
      <c r="W86" s="89">
        <f aca="true" t="shared" si="19" ref="W86:W149">R86*SIN(V86)</f>
        <v>-1.2422955605566206</v>
      </c>
      <c r="X86" s="89">
        <f aca="true" t="shared" si="20" ref="X86:X149">R86*COS(0*V86)</f>
        <v>-2</v>
      </c>
      <c r="Y86" s="89">
        <f aca="true" t="shared" si="21" ref="Y86:Y149">R86*COS(1*V86)</f>
        <v>-1.5673869146516797</v>
      </c>
      <c r="Z86" s="89">
        <f aca="true" t="shared" si="22" ref="Z86:Z149">$W$20*SIN(V86)</f>
        <v>0.10334058417425283</v>
      </c>
      <c r="AA86" s="89">
        <f aca="true" t="shared" si="23" ref="AA86:AA149">$Y$20*COS(1*V86)</f>
        <v>-1.0795191712739922</v>
      </c>
      <c r="AB86" s="89">
        <f aca="true" t="shared" si="24" ref="AB86:AB149">$X$20</f>
        <v>-0.16666666666666666</v>
      </c>
      <c r="AC86" s="89">
        <f aca="true" t="shared" si="25" ref="AC86:AC149">Z86+AA86</f>
        <v>-0.9761785870997394</v>
      </c>
      <c r="AD86" s="89">
        <f t="shared" si="15"/>
        <v>0.9529246339120434</v>
      </c>
      <c r="AE86" s="89">
        <f aca="true" t="shared" si="26" ref="AE86:AE149">T86-AC86</f>
        <v>-0.8571547462335939</v>
      </c>
      <c r="AF86" s="34">
        <f t="shared" si="16"/>
        <v>0.7347142589907767</v>
      </c>
    </row>
    <row r="87" spans="8:32" ht="12.75">
      <c r="H87" s="34">
        <f aca="true" t="shared" si="27" ref="H87:H150">I87/10</f>
        <v>6.5</v>
      </c>
      <c r="I87" s="34">
        <v>65</v>
      </c>
      <c r="J87" s="34">
        <f aca="true" t="shared" si="28" ref="J87:J150">I87+1</f>
        <v>66</v>
      </c>
      <c r="K87" s="34">
        <f>IF(I87&gt;=0,1,0)*Data!$D$3*Data!$D$17</f>
        <v>-2</v>
      </c>
      <c r="L87" s="34">
        <f>IF(I87&gt;99,1,0)*Data!$D$4*Data!$D$17</f>
        <v>0</v>
      </c>
      <c r="M87" s="34">
        <f>IF(I87&gt;199,1,0)*Data!$D$5*Data!$D$17</f>
        <v>0</v>
      </c>
      <c r="N87" s="34">
        <f>IF(I87&gt;299,1,0)*Data!$D$6*Data!$D$17</f>
        <v>0</v>
      </c>
      <c r="O87" s="34">
        <f>IF(I87&gt;399,1,0)*Data!$D$7*Data!$D$17</f>
        <v>0</v>
      </c>
      <c r="P87" s="34">
        <f>IF(I87&gt;499,1,0)*Data!$D$8*Data!$D$17</f>
        <v>0</v>
      </c>
      <c r="Q87" s="34">
        <f>IF(I87&gt;599,1,0)*Data!$D$9*Data!$D$17</f>
        <v>0</v>
      </c>
      <c r="R87" s="34">
        <f aca="true" t="shared" si="29" ref="R87:R150">(K87+L87+M87+N87+O87+P87+Q87)</f>
        <v>-2</v>
      </c>
      <c r="S87" s="34">
        <f aca="true" t="shared" si="30" ref="S87:S150">R87*R87</f>
        <v>4</v>
      </c>
      <c r="T87" s="34">
        <f t="shared" si="17"/>
        <v>-1.8333333333333333</v>
      </c>
      <c r="U87" s="34">
        <f aca="true" t="shared" si="31" ref="U87:U150">T87*T87</f>
        <v>3.3611111111111107</v>
      </c>
      <c r="V87" s="89">
        <f t="shared" si="18"/>
        <v>0.6806784082777885</v>
      </c>
      <c r="W87" s="89">
        <f t="shared" si="19"/>
        <v>-1.2586407820996748</v>
      </c>
      <c r="X87" s="89">
        <f t="shared" si="20"/>
        <v>-2</v>
      </c>
      <c r="Y87" s="89">
        <f t="shared" si="21"/>
        <v>-1.5542919229139418</v>
      </c>
      <c r="Z87" s="89">
        <f t="shared" si="22"/>
        <v>0.10470026442776673</v>
      </c>
      <c r="AA87" s="89">
        <f t="shared" si="23"/>
        <v>-1.0705001508289325</v>
      </c>
      <c r="AB87" s="89">
        <f t="shared" si="24"/>
        <v>-0.16666666666666666</v>
      </c>
      <c r="AC87" s="89">
        <f t="shared" si="25"/>
        <v>-0.9657998864011658</v>
      </c>
      <c r="AD87" s="89">
        <f aca="true" t="shared" si="32" ref="AD87:AD150">AC87*AC87</f>
        <v>0.9327694205725047</v>
      </c>
      <c r="AE87" s="89">
        <f t="shared" si="26"/>
        <v>-0.8675334469321675</v>
      </c>
      <c r="AF87" s="34">
        <f aca="true" t="shared" si="33" ref="AF87:AF150">AE87*AE87</f>
        <v>0.7526142815460078</v>
      </c>
    </row>
    <row r="88" spans="8:32" ht="12.75">
      <c r="H88" s="34">
        <f t="shared" si="27"/>
        <v>6.6</v>
      </c>
      <c r="I88" s="34">
        <v>66</v>
      </c>
      <c r="J88" s="34">
        <f t="shared" si="28"/>
        <v>67</v>
      </c>
      <c r="K88" s="34">
        <f>IF(I88&gt;=0,1,0)*Data!$D$3*Data!$D$17</f>
        <v>-2</v>
      </c>
      <c r="L88" s="34">
        <f>IF(I88&gt;99,1,0)*Data!$D$4*Data!$D$17</f>
        <v>0</v>
      </c>
      <c r="M88" s="34">
        <f>IF(I88&gt;199,1,0)*Data!$D$5*Data!$D$17</f>
        <v>0</v>
      </c>
      <c r="N88" s="34">
        <f>IF(I88&gt;299,1,0)*Data!$D$6*Data!$D$17</f>
        <v>0</v>
      </c>
      <c r="O88" s="34">
        <f>IF(I88&gt;399,1,0)*Data!$D$7*Data!$D$17</f>
        <v>0</v>
      </c>
      <c r="P88" s="34">
        <f>IF(I88&gt;499,1,0)*Data!$D$8*Data!$D$17</f>
        <v>0</v>
      </c>
      <c r="Q88" s="34">
        <f>IF(I88&gt;599,1,0)*Data!$D$9*Data!$D$17</f>
        <v>0</v>
      </c>
      <c r="R88" s="34">
        <f t="shared" si="29"/>
        <v>-2</v>
      </c>
      <c r="S88" s="34">
        <f t="shared" si="30"/>
        <v>4</v>
      </c>
      <c r="T88" s="34">
        <f t="shared" si="17"/>
        <v>-1.8333333333333333</v>
      </c>
      <c r="U88" s="34">
        <f t="shared" si="31"/>
        <v>3.3611111111111107</v>
      </c>
      <c r="V88" s="89">
        <f t="shared" si="18"/>
        <v>0.6911503837897545</v>
      </c>
      <c r="W88" s="89">
        <f t="shared" si="19"/>
        <v>-1.2748479794973793</v>
      </c>
      <c r="X88" s="89">
        <f t="shared" si="20"/>
        <v>-2</v>
      </c>
      <c r="Y88" s="89">
        <f t="shared" si="21"/>
        <v>-1.5410264855515785</v>
      </c>
      <c r="Z88" s="89">
        <f t="shared" si="22"/>
        <v>0.10604846311742136</v>
      </c>
      <c r="AA88" s="89">
        <f t="shared" si="23"/>
        <v>-1.0613637379788943</v>
      </c>
      <c r="AB88" s="89">
        <f t="shared" si="24"/>
        <v>-0.16666666666666666</v>
      </c>
      <c r="AC88" s="89">
        <f t="shared" si="25"/>
        <v>-0.9553152748614729</v>
      </c>
      <c r="AD88" s="89">
        <f t="shared" si="32"/>
        <v>0.9126272743836515</v>
      </c>
      <c r="AE88" s="89">
        <f t="shared" si="26"/>
        <v>-0.8780180584718603</v>
      </c>
      <c r="AF88" s="34">
        <f t="shared" si="33"/>
        <v>0.7709157110026952</v>
      </c>
    </row>
    <row r="89" spans="8:32" ht="12.75">
      <c r="H89" s="34">
        <f t="shared" si="27"/>
        <v>6.7</v>
      </c>
      <c r="I89" s="34">
        <v>67</v>
      </c>
      <c r="J89" s="34">
        <f t="shared" si="28"/>
        <v>68</v>
      </c>
      <c r="K89" s="34">
        <f>IF(I89&gt;=0,1,0)*Data!$D$3*Data!$D$17</f>
        <v>-2</v>
      </c>
      <c r="L89" s="34">
        <f>IF(I89&gt;99,1,0)*Data!$D$4*Data!$D$17</f>
        <v>0</v>
      </c>
      <c r="M89" s="34">
        <f>IF(I89&gt;199,1,0)*Data!$D$5*Data!$D$17</f>
        <v>0</v>
      </c>
      <c r="N89" s="34">
        <f>IF(I89&gt;299,1,0)*Data!$D$6*Data!$D$17</f>
        <v>0</v>
      </c>
      <c r="O89" s="34">
        <f>IF(I89&gt;399,1,0)*Data!$D$7*Data!$D$17</f>
        <v>0</v>
      </c>
      <c r="P89" s="34">
        <f>IF(I89&gt;499,1,0)*Data!$D$8*Data!$D$17</f>
        <v>0</v>
      </c>
      <c r="Q89" s="34">
        <f>IF(I89&gt;599,1,0)*Data!$D$9*Data!$D$17</f>
        <v>0</v>
      </c>
      <c r="R89" s="34">
        <f t="shared" si="29"/>
        <v>-2</v>
      </c>
      <c r="S89" s="34">
        <f t="shared" si="30"/>
        <v>4</v>
      </c>
      <c r="T89" s="34">
        <f t="shared" si="17"/>
        <v>-1.8333333333333333</v>
      </c>
      <c r="U89" s="34">
        <f t="shared" si="31"/>
        <v>3.3611111111111107</v>
      </c>
      <c r="V89" s="89">
        <f t="shared" si="18"/>
        <v>0.7016223593017205</v>
      </c>
      <c r="W89" s="89">
        <f t="shared" si="19"/>
        <v>-1.290915375447901</v>
      </c>
      <c r="X89" s="89">
        <f t="shared" si="20"/>
        <v>-2</v>
      </c>
      <c r="Y89" s="89">
        <f t="shared" si="21"/>
        <v>-1.5275920572692845</v>
      </c>
      <c r="Z89" s="89">
        <f t="shared" si="22"/>
        <v>0.10738503239803764</v>
      </c>
      <c r="AA89" s="89">
        <f t="shared" si="23"/>
        <v>-1.0521109346345043</v>
      </c>
      <c r="AB89" s="89">
        <f t="shared" si="24"/>
        <v>-0.16666666666666666</v>
      </c>
      <c r="AC89" s="89">
        <f t="shared" si="25"/>
        <v>-0.9447259022364667</v>
      </c>
      <c r="AD89" s="89">
        <f t="shared" si="32"/>
        <v>0.892507030356506</v>
      </c>
      <c r="AE89" s="89">
        <f t="shared" si="26"/>
        <v>-0.8886074310968666</v>
      </c>
      <c r="AF89" s="34">
        <f t="shared" si="33"/>
        <v>0.7896231666005725</v>
      </c>
    </row>
    <row r="90" spans="8:32" ht="12.75">
      <c r="H90" s="34">
        <f t="shared" si="27"/>
        <v>6.8</v>
      </c>
      <c r="I90" s="34">
        <v>68</v>
      </c>
      <c r="J90" s="34">
        <f t="shared" si="28"/>
        <v>69</v>
      </c>
      <c r="K90" s="34">
        <f>IF(I90&gt;=0,1,0)*Data!$D$3*Data!$D$17</f>
        <v>-2</v>
      </c>
      <c r="L90" s="34">
        <f>IF(I90&gt;99,1,0)*Data!$D$4*Data!$D$17</f>
        <v>0</v>
      </c>
      <c r="M90" s="34">
        <f>IF(I90&gt;199,1,0)*Data!$D$5*Data!$D$17</f>
        <v>0</v>
      </c>
      <c r="N90" s="34">
        <f>IF(I90&gt;299,1,0)*Data!$D$6*Data!$D$17</f>
        <v>0</v>
      </c>
      <c r="O90" s="34">
        <f>IF(I90&gt;399,1,0)*Data!$D$7*Data!$D$17</f>
        <v>0</v>
      </c>
      <c r="P90" s="34">
        <f>IF(I90&gt;499,1,0)*Data!$D$8*Data!$D$17</f>
        <v>0</v>
      </c>
      <c r="Q90" s="34">
        <f>IF(I90&gt;599,1,0)*Data!$D$9*Data!$D$17</f>
        <v>0</v>
      </c>
      <c r="R90" s="34">
        <f t="shared" si="29"/>
        <v>-2</v>
      </c>
      <c r="S90" s="34">
        <f t="shared" si="30"/>
        <v>4</v>
      </c>
      <c r="T90" s="34">
        <f t="shared" si="17"/>
        <v>-1.8333333333333333</v>
      </c>
      <c r="U90" s="34">
        <f t="shared" si="31"/>
        <v>3.3611111111111107</v>
      </c>
      <c r="V90" s="89">
        <f t="shared" si="18"/>
        <v>0.7120943348136863</v>
      </c>
      <c r="W90" s="89">
        <f t="shared" si="19"/>
        <v>-1.3068412079802108</v>
      </c>
      <c r="X90" s="89">
        <f t="shared" si="20"/>
        <v>-2</v>
      </c>
      <c r="Y90" s="89">
        <f t="shared" si="21"/>
        <v>-1.513990111303513</v>
      </c>
      <c r="Z90" s="89">
        <f t="shared" si="22"/>
        <v>0.10870982569973212</v>
      </c>
      <c r="AA90" s="89">
        <f t="shared" si="23"/>
        <v>-1.0427427554699193</v>
      </c>
      <c r="AB90" s="89">
        <f t="shared" si="24"/>
        <v>-0.16666666666666666</v>
      </c>
      <c r="AC90" s="89">
        <f t="shared" si="25"/>
        <v>-0.9340329297701873</v>
      </c>
      <c r="AD90" s="89">
        <f t="shared" si="32"/>
        <v>0.8724175138950796</v>
      </c>
      <c r="AE90" s="89">
        <f t="shared" si="26"/>
        <v>-0.899300403563146</v>
      </c>
      <c r="AF90" s="34">
        <f t="shared" si="33"/>
        <v>0.8087412158488373</v>
      </c>
    </row>
    <row r="91" spans="8:32" ht="12.75">
      <c r="H91" s="34">
        <f t="shared" si="27"/>
        <v>6.9</v>
      </c>
      <c r="I91" s="34">
        <v>69</v>
      </c>
      <c r="J91" s="34">
        <f t="shared" si="28"/>
        <v>70</v>
      </c>
      <c r="K91" s="34">
        <f>IF(I91&gt;=0,1,0)*Data!$D$3*Data!$D$17</f>
        <v>-2</v>
      </c>
      <c r="L91" s="34">
        <f>IF(I91&gt;99,1,0)*Data!$D$4*Data!$D$17</f>
        <v>0</v>
      </c>
      <c r="M91" s="34">
        <f>IF(I91&gt;199,1,0)*Data!$D$5*Data!$D$17</f>
        <v>0</v>
      </c>
      <c r="N91" s="34">
        <f>IF(I91&gt;299,1,0)*Data!$D$6*Data!$D$17</f>
        <v>0</v>
      </c>
      <c r="O91" s="34">
        <f>IF(I91&gt;399,1,0)*Data!$D$7*Data!$D$17</f>
        <v>0</v>
      </c>
      <c r="P91" s="34">
        <f>IF(I91&gt;499,1,0)*Data!$D$8*Data!$D$17</f>
        <v>0</v>
      </c>
      <c r="Q91" s="34">
        <f>IF(I91&gt;599,1,0)*Data!$D$9*Data!$D$17</f>
        <v>0</v>
      </c>
      <c r="R91" s="34">
        <f t="shared" si="29"/>
        <v>-2</v>
      </c>
      <c r="S91" s="34">
        <f t="shared" si="30"/>
        <v>4</v>
      </c>
      <c r="T91" s="34">
        <f t="shared" si="17"/>
        <v>-1.8333333333333333</v>
      </c>
      <c r="U91" s="34">
        <f t="shared" si="31"/>
        <v>3.3611111111111107</v>
      </c>
      <c r="V91" s="89">
        <f t="shared" si="18"/>
        <v>0.7225663103256523</v>
      </c>
      <c r="W91" s="89">
        <f t="shared" si="19"/>
        <v>-1.3226237306473037</v>
      </c>
      <c r="X91" s="89">
        <f t="shared" si="20"/>
        <v>-2</v>
      </c>
      <c r="Y91" s="89">
        <f t="shared" si="21"/>
        <v>-1.5002221392609192</v>
      </c>
      <c r="Z91" s="89">
        <f t="shared" si="22"/>
        <v>0.11002269774399025</v>
      </c>
      <c r="AA91" s="89">
        <f t="shared" si="23"/>
        <v>-1.033260227811554</v>
      </c>
      <c r="AB91" s="89">
        <f t="shared" si="24"/>
        <v>-0.16666666666666666</v>
      </c>
      <c r="AC91" s="89">
        <f t="shared" si="25"/>
        <v>-0.9232375300675637</v>
      </c>
      <c r="AD91" s="89">
        <f t="shared" si="32"/>
        <v>0.8523675369252556</v>
      </c>
      <c r="AE91" s="89">
        <f t="shared" si="26"/>
        <v>-0.9100958032657696</v>
      </c>
      <c r="AF91" s="34">
        <f t="shared" si="33"/>
        <v>0.8282743711219663</v>
      </c>
    </row>
    <row r="92" spans="8:32" ht="12.75">
      <c r="H92" s="34">
        <f t="shared" si="27"/>
        <v>7</v>
      </c>
      <c r="I92" s="34">
        <v>70</v>
      </c>
      <c r="J92" s="34">
        <f t="shared" si="28"/>
        <v>71</v>
      </c>
      <c r="K92" s="34">
        <f>IF(I92&gt;=0,1,0)*Data!$D$3*Data!$D$17</f>
        <v>-2</v>
      </c>
      <c r="L92" s="34">
        <f>IF(I92&gt;99,1,0)*Data!$D$4*Data!$D$17</f>
        <v>0</v>
      </c>
      <c r="M92" s="34">
        <f>IF(I92&gt;199,1,0)*Data!$D$5*Data!$D$17</f>
        <v>0</v>
      </c>
      <c r="N92" s="34">
        <f>IF(I92&gt;299,1,0)*Data!$D$6*Data!$D$17</f>
        <v>0</v>
      </c>
      <c r="O92" s="34">
        <f>IF(I92&gt;399,1,0)*Data!$D$7*Data!$D$17</f>
        <v>0</v>
      </c>
      <c r="P92" s="34">
        <f>IF(I92&gt;499,1,0)*Data!$D$8*Data!$D$17</f>
        <v>0</v>
      </c>
      <c r="Q92" s="34">
        <f>IF(I92&gt;599,1,0)*Data!$D$9*Data!$D$17</f>
        <v>0</v>
      </c>
      <c r="R92" s="34">
        <f t="shared" si="29"/>
        <v>-2</v>
      </c>
      <c r="S92" s="34">
        <f t="shared" si="30"/>
        <v>4</v>
      </c>
      <c r="T92" s="34">
        <f t="shared" si="17"/>
        <v>-1.8333333333333333</v>
      </c>
      <c r="U92" s="34">
        <f t="shared" si="31"/>
        <v>3.3611111111111107</v>
      </c>
      <c r="V92" s="89">
        <f t="shared" si="18"/>
        <v>0.7330382858376183</v>
      </c>
      <c r="W92" s="89">
        <f t="shared" si="19"/>
        <v>-1.3382612127177163</v>
      </c>
      <c r="X92" s="89">
        <f t="shared" si="20"/>
        <v>-2</v>
      </c>
      <c r="Y92" s="89">
        <f t="shared" si="21"/>
        <v>-1.4862896509547887</v>
      </c>
      <c r="Z92" s="89">
        <f t="shared" si="22"/>
        <v>0.11132350455959762</v>
      </c>
      <c r="AA92" s="89">
        <f t="shared" si="23"/>
        <v>-1.0236643915254249</v>
      </c>
      <c r="AB92" s="89">
        <f t="shared" si="24"/>
        <v>-0.16666666666666666</v>
      </c>
      <c r="AC92" s="89">
        <f t="shared" si="25"/>
        <v>-0.9123408869658273</v>
      </c>
      <c r="AD92" s="89">
        <f t="shared" si="32"/>
        <v>0.8323658940295924</v>
      </c>
      <c r="AE92" s="89">
        <f t="shared" si="26"/>
        <v>-0.920992446367506</v>
      </c>
      <c r="AF92" s="34">
        <f t="shared" si="33"/>
        <v>0.8482270862660034</v>
      </c>
    </row>
    <row r="93" spans="8:32" ht="12.75">
      <c r="H93" s="34">
        <f t="shared" si="27"/>
        <v>7.1</v>
      </c>
      <c r="I93" s="34">
        <v>71</v>
      </c>
      <c r="J93" s="34">
        <f t="shared" si="28"/>
        <v>72</v>
      </c>
      <c r="K93" s="34">
        <f>IF(I93&gt;=0,1,0)*Data!$D$3*Data!$D$17</f>
        <v>-2</v>
      </c>
      <c r="L93" s="34">
        <f>IF(I93&gt;99,1,0)*Data!$D$4*Data!$D$17</f>
        <v>0</v>
      </c>
      <c r="M93" s="34">
        <f>IF(I93&gt;199,1,0)*Data!$D$5*Data!$D$17</f>
        <v>0</v>
      </c>
      <c r="N93" s="34">
        <f>IF(I93&gt;299,1,0)*Data!$D$6*Data!$D$17</f>
        <v>0</v>
      </c>
      <c r="O93" s="34">
        <f>IF(I93&gt;399,1,0)*Data!$D$7*Data!$D$17</f>
        <v>0</v>
      </c>
      <c r="P93" s="34">
        <f>IF(I93&gt;499,1,0)*Data!$D$8*Data!$D$17</f>
        <v>0</v>
      </c>
      <c r="Q93" s="34">
        <f>IF(I93&gt;599,1,0)*Data!$D$9*Data!$D$17</f>
        <v>0</v>
      </c>
      <c r="R93" s="34">
        <f t="shared" si="29"/>
        <v>-2</v>
      </c>
      <c r="S93" s="34">
        <f t="shared" si="30"/>
        <v>4</v>
      </c>
      <c r="T93" s="34">
        <f t="shared" si="17"/>
        <v>-1.8333333333333333</v>
      </c>
      <c r="U93" s="34">
        <f t="shared" si="31"/>
        <v>3.3611111111111107</v>
      </c>
      <c r="V93" s="89">
        <f t="shared" si="18"/>
        <v>0.7435102613495843</v>
      </c>
      <c r="W93" s="89">
        <f t="shared" si="19"/>
        <v>-1.3537519393653212</v>
      </c>
      <c r="X93" s="89">
        <f t="shared" si="20"/>
        <v>-2</v>
      </c>
      <c r="Y93" s="89">
        <f t="shared" si="21"/>
        <v>-1.4721941742394689</v>
      </c>
      <c r="Z93" s="89">
        <f t="shared" si="22"/>
        <v>0.11261210349842818</v>
      </c>
      <c r="AA93" s="89">
        <f t="shared" si="23"/>
        <v>-1.0139562989031157</v>
      </c>
      <c r="AB93" s="89">
        <f t="shared" si="24"/>
        <v>-0.16666666666666666</v>
      </c>
      <c r="AC93" s="89">
        <f t="shared" si="25"/>
        <v>-0.9013441954046875</v>
      </c>
      <c r="AD93" s="89">
        <f t="shared" si="32"/>
        <v>0.8124213585897234</v>
      </c>
      <c r="AE93" s="89">
        <f t="shared" si="26"/>
        <v>-0.9319891379286458</v>
      </c>
      <c r="AF93" s="34">
        <f t="shared" si="33"/>
        <v>0.8686037532169804</v>
      </c>
    </row>
    <row r="94" spans="8:32" ht="12.75">
      <c r="H94" s="34">
        <f t="shared" si="27"/>
        <v>7.2</v>
      </c>
      <c r="I94" s="34">
        <v>72</v>
      </c>
      <c r="J94" s="34">
        <f t="shared" si="28"/>
        <v>73</v>
      </c>
      <c r="K94" s="34">
        <f>IF(I94&gt;=0,1,0)*Data!$D$3*Data!$D$17</f>
        <v>-2</v>
      </c>
      <c r="L94" s="34">
        <f>IF(I94&gt;99,1,0)*Data!$D$4*Data!$D$17</f>
        <v>0</v>
      </c>
      <c r="M94" s="34">
        <f>IF(I94&gt;199,1,0)*Data!$D$5*Data!$D$17</f>
        <v>0</v>
      </c>
      <c r="N94" s="34">
        <f>IF(I94&gt;299,1,0)*Data!$D$6*Data!$D$17</f>
        <v>0</v>
      </c>
      <c r="O94" s="34">
        <f>IF(I94&gt;399,1,0)*Data!$D$7*Data!$D$17</f>
        <v>0</v>
      </c>
      <c r="P94" s="34">
        <f>IF(I94&gt;499,1,0)*Data!$D$8*Data!$D$17</f>
        <v>0</v>
      </c>
      <c r="Q94" s="34">
        <f>IF(I94&gt;599,1,0)*Data!$D$9*Data!$D$17</f>
        <v>0</v>
      </c>
      <c r="R94" s="34">
        <f t="shared" si="29"/>
        <v>-2</v>
      </c>
      <c r="S94" s="34">
        <f t="shared" si="30"/>
        <v>4</v>
      </c>
      <c r="T94" s="34">
        <f t="shared" si="17"/>
        <v>-1.8333333333333333</v>
      </c>
      <c r="U94" s="34">
        <f t="shared" si="31"/>
        <v>3.3611111111111107</v>
      </c>
      <c r="V94" s="89">
        <f t="shared" si="18"/>
        <v>0.7539822368615503</v>
      </c>
      <c r="W94" s="89">
        <f t="shared" si="19"/>
        <v>-1.3690942118573772</v>
      </c>
      <c r="X94" s="89">
        <f t="shared" si="20"/>
        <v>-2</v>
      </c>
      <c r="Y94" s="89">
        <f t="shared" si="21"/>
        <v>-1.457937254842823</v>
      </c>
      <c r="Z94" s="89">
        <f t="shared" si="22"/>
        <v>0.11388835325108708</v>
      </c>
      <c r="AA94" s="89">
        <f t="shared" si="23"/>
        <v>-1.0041370145463826</v>
      </c>
      <c r="AB94" s="89">
        <f t="shared" si="24"/>
        <v>-0.16666666666666666</v>
      </c>
      <c r="AC94" s="89">
        <f t="shared" si="25"/>
        <v>-0.8902486612952956</v>
      </c>
      <c r="AD94" s="89">
        <f t="shared" si="32"/>
        <v>0.7925426789380658</v>
      </c>
      <c r="AE94" s="89">
        <f t="shared" si="26"/>
        <v>-0.9430846720380377</v>
      </c>
      <c r="AF94" s="34">
        <f t="shared" si="33"/>
        <v>0.8894086986330931</v>
      </c>
    </row>
    <row r="95" spans="8:32" ht="12.75">
      <c r="H95" s="34">
        <f t="shared" si="27"/>
        <v>7.3</v>
      </c>
      <c r="I95" s="34">
        <v>73</v>
      </c>
      <c r="J95" s="34">
        <f t="shared" si="28"/>
        <v>74</v>
      </c>
      <c r="K95" s="34">
        <f>IF(I95&gt;=0,1,0)*Data!$D$3*Data!$D$17</f>
        <v>-2</v>
      </c>
      <c r="L95" s="34">
        <f>IF(I95&gt;99,1,0)*Data!$D$4*Data!$D$17</f>
        <v>0</v>
      </c>
      <c r="M95" s="34">
        <f>IF(I95&gt;199,1,0)*Data!$D$5*Data!$D$17</f>
        <v>0</v>
      </c>
      <c r="N95" s="34">
        <f>IF(I95&gt;299,1,0)*Data!$D$6*Data!$D$17</f>
        <v>0</v>
      </c>
      <c r="O95" s="34">
        <f>IF(I95&gt;399,1,0)*Data!$D$7*Data!$D$17</f>
        <v>0</v>
      </c>
      <c r="P95" s="34">
        <f>IF(I95&gt;499,1,0)*Data!$D$8*Data!$D$17</f>
        <v>0</v>
      </c>
      <c r="Q95" s="34">
        <f>IF(I95&gt;599,1,0)*Data!$D$9*Data!$D$17</f>
        <v>0</v>
      </c>
      <c r="R95" s="34">
        <f t="shared" si="29"/>
        <v>-2</v>
      </c>
      <c r="S95" s="34">
        <f t="shared" si="30"/>
        <v>4</v>
      </c>
      <c r="T95" s="34">
        <f t="shared" si="17"/>
        <v>-1.8333333333333333</v>
      </c>
      <c r="U95" s="34">
        <f t="shared" si="31"/>
        <v>3.3611111111111107</v>
      </c>
      <c r="V95" s="89">
        <f t="shared" si="18"/>
        <v>0.7644542123735163</v>
      </c>
      <c r="W95" s="89">
        <f t="shared" si="19"/>
        <v>-1.3842863477408136</v>
      </c>
      <c r="X95" s="89">
        <f t="shared" si="20"/>
        <v>-2</v>
      </c>
      <c r="Y95" s="89">
        <f t="shared" si="21"/>
        <v>-1.4435204561967245</v>
      </c>
      <c r="Z95" s="89">
        <f t="shared" si="22"/>
        <v>0.11515211386240691</v>
      </c>
      <c r="AA95" s="89">
        <f t="shared" si="23"/>
        <v>-0.9942076152504092</v>
      </c>
      <c r="AB95" s="89">
        <f t="shared" si="24"/>
        <v>-0.16666666666666666</v>
      </c>
      <c r="AC95" s="89">
        <f t="shared" si="25"/>
        <v>-0.8790555013880024</v>
      </c>
      <c r="AD95" s="89">
        <f t="shared" si="32"/>
        <v>0.7727385745205122</v>
      </c>
      <c r="AE95" s="89">
        <f t="shared" si="26"/>
        <v>-0.9542778319453309</v>
      </c>
      <c r="AF95" s="34">
        <f t="shared" si="33"/>
        <v>0.9106461805422812</v>
      </c>
    </row>
    <row r="96" spans="8:32" ht="12.75">
      <c r="H96" s="34">
        <f t="shared" si="27"/>
        <v>7.4</v>
      </c>
      <c r="I96" s="34">
        <v>74</v>
      </c>
      <c r="J96" s="34">
        <f t="shared" si="28"/>
        <v>75</v>
      </c>
      <c r="K96" s="34">
        <f>IF(I96&gt;=0,1,0)*Data!$D$3*Data!$D$17</f>
        <v>-2</v>
      </c>
      <c r="L96" s="34">
        <f>IF(I96&gt;99,1,0)*Data!$D$4*Data!$D$17</f>
        <v>0</v>
      </c>
      <c r="M96" s="34">
        <f>IF(I96&gt;199,1,0)*Data!$D$5*Data!$D$17</f>
        <v>0</v>
      </c>
      <c r="N96" s="34">
        <f>IF(I96&gt;299,1,0)*Data!$D$6*Data!$D$17</f>
        <v>0</v>
      </c>
      <c r="O96" s="34">
        <f>IF(I96&gt;399,1,0)*Data!$D$7*Data!$D$17</f>
        <v>0</v>
      </c>
      <c r="P96" s="34">
        <f>IF(I96&gt;499,1,0)*Data!$D$8*Data!$D$17</f>
        <v>0</v>
      </c>
      <c r="Q96" s="34">
        <f>IF(I96&gt;599,1,0)*Data!$D$9*Data!$D$17</f>
        <v>0</v>
      </c>
      <c r="R96" s="34">
        <f t="shared" si="29"/>
        <v>-2</v>
      </c>
      <c r="S96" s="34">
        <f t="shared" si="30"/>
        <v>4</v>
      </c>
      <c r="T96" s="34">
        <f t="shared" si="17"/>
        <v>-1.8333333333333333</v>
      </c>
      <c r="U96" s="34">
        <f t="shared" si="31"/>
        <v>3.3611111111111107</v>
      </c>
      <c r="V96" s="89">
        <f t="shared" si="18"/>
        <v>0.7749261878854823</v>
      </c>
      <c r="W96" s="89">
        <f t="shared" si="19"/>
        <v>-1.3993266810267309</v>
      </c>
      <c r="X96" s="89">
        <f t="shared" si="20"/>
        <v>-2</v>
      </c>
      <c r="Y96" s="89">
        <f t="shared" si="21"/>
        <v>-1.4289453592656067</v>
      </c>
      <c r="Z96" s="89">
        <f t="shared" si="22"/>
        <v>0.11640324674679534</v>
      </c>
      <c r="AA96" s="89">
        <f t="shared" si="23"/>
        <v>-0.984169189885722</v>
      </c>
      <c r="AB96" s="89">
        <f t="shared" si="24"/>
        <v>-0.16666666666666666</v>
      </c>
      <c r="AC96" s="89">
        <f t="shared" si="25"/>
        <v>-0.8677659431389266</v>
      </c>
      <c r="AD96" s="89">
        <f t="shared" si="32"/>
        <v>0.7530177320717909</v>
      </c>
      <c r="AE96" s="89">
        <f t="shared" si="26"/>
        <v>-0.9655673901944066</v>
      </c>
      <c r="AF96" s="34">
        <f t="shared" si="33"/>
        <v>0.9323203850068374</v>
      </c>
    </row>
    <row r="97" spans="8:32" ht="12.75">
      <c r="H97" s="34">
        <f t="shared" si="27"/>
        <v>7.5</v>
      </c>
      <c r="I97" s="34">
        <v>75</v>
      </c>
      <c r="J97" s="34">
        <f t="shared" si="28"/>
        <v>76</v>
      </c>
      <c r="K97" s="34">
        <f>IF(I97&gt;=0,1,0)*Data!$D$3*Data!$D$17</f>
        <v>-2</v>
      </c>
      <c r="L97" s="34">
        <f>IF(I97&gt;99,1,0)*Data!$D$4*Data!$D$17</f>
        <v>0</v>
      </c>
      <c r="M97" s="34">
        <f>IF(I97&gt;199,1,0)*Data!$D$5*Data!$D$17</f>
        <v>0</v>
      </c>
      <c r="N97" s="34">
        <f>IF(I97&gt;299,1,0)*Data!$D$6*Data!$D$17</f>
        <v>0</v>
      </c>
      <c r="O97" s="34">
        <f>IF(I97&gt;399,1,0)*Data!$D$7*Data!$D$17</f>
        <v>0</v>
      </c>
      <c r="P97" s="34">
        <f>IF(I97&gt;499,1,0)*Data!$D$8*Data!$D$17</f>
        <v>0</v>
      </c>
      <c r="Q97" s="34">
        <f>IF(I97&gt;599,1,0)*Data!$D$9*Data!$D$17</f>
        <v>0</v>
      </c>
      <c r="R97" s="34">
        <f t="shared" si="29"/>
        <v>-2</v>
      </c>
      <c r="S97" s="34">
        <f t="shared" si="30"/>
        <v>4</v>
      </c>
      <c r="T97" s="34">
        <f t="shared" si="17"/>
        <v>-1.8333333333333333</v>
      </c>
      <c r="U97" s="34">
        <f t="shared" si="31"/>
        <v>3.3611111111111107</v>
      </c>
      <c r="V97" s="89">
        <f t="shared" si="18"/>
        <v>0.7853981633974482</v>
      </c>
      <c r="W97" s="89">
        <f t="shared" si="19"/>
        <v>-1.414213562373095</v>
      </c>
      <c r="X97" s="89">
        <f t="shared" si="20"/>
        <v>-2</v>
      </c>
      <c r="Y97" s="89">
        <f t="shared" si="21"/>
        <v>-1.4142135623730951</v>
      </c>
      <c r="Z97" s="89">
        <f t="shared" si="22"/>
        <v>0.1176416147034326</v>
      </c>
      <c r="AA97" s="89">
        <f t="shared" si="23"/>
        <v>-0.9740228392787852</v>
      </c>
      <c r="AB97" s="89">
        <f t="shared" si="24"/>
        <v>-0.16666666666666666</v>
      </c>
      <c r="AC97" s="89">
        <f t="shared" si="25"/>
        <v>-0.8563812245753526</v>
      </c>
      <c r="AD97" s="89">
        <f t="shared" si="32"/>
        <v>0.7333888018051805</v>
      </c>
      <c r="AE97" s="89">
        <f t="shared" si="26"/>
        <v>-0.9769521087579807</v>
      </c>
      <c r="AF97" s="34">
        <f t="shared" si="33"/>
        <v>0.9544354228066653</v>
      </c>
    </row>
    <row r="98" spans="8:32" ht="12.75">
      <c r="H98" s="34">
        <f t="shared" si="27"/>
        <v>7.6</v>
      </c>
      <c r="I98" s="34">
        <v>76</v>
      </c>
      <c r="J98" s="34">
        <f t="shared" si="28"/>
        <v>77</v>
      </c>
      <c r="K98" s="34">
        <f>IF(I98&gt;=0,1,0)*Data!$D$3*Data!$D$17</f>
        <v>-2</v>
      </c>
      <c r="L98" s="34">
        <f>IF(I98&gt;99,1,0)*Data!$D$4*Data!$D$17</f>
        <v>0</v>
      </c>
      <c r="M98" s="34">
        <f>IF(I98&gt;199,1,0)*Data!$D$5*Data!$D$17</f>
        <v>0</v>
      </c>
      <c r="N98" s="34">
        <f>IF(I98&gt;299,1,0)*Data!$D$6*Data!$D$17</f>
        <v>0</v>
      </c>
      <c r="O98" s="34">
        <f>IF(I98&gt;399,1,0)*Data!$D$7*Data!$D$17</f>
        <v>0</v>
      </c>
      <c r="P98" s="34">
        <f>IF(I98&gt;499,1,0)*Data!$D$8*Data!$D$17</f>
        <v>0</v>
      </c>
      <c r="Q98" s="34">
        <f>IF(I98&gt;599,1,0)*Data!$D$9*Data!$D$17</f>
        <v>0</v>
      </c>
      <c r="R98" s="34">
        <f t="shared" si="29"/>
        <v>-2</v>
      </c>
      <c r="S98" s="34">
        <f t="shared" si="30"/>
        <v>4</v>
      </c>
      <c r="T98" s="34">
        <f t="shared" si="17"/>
        <v>-1.8333333333333333</v>
      </c>
      <c r="U98" s="34">
        <f t="shared" si="31"/>
        <v>3.3611111111111107</v>
      </c>
      <c r="V98" s="89">
        <f t="shared" si="18"/>
        <v>0.7958701389094142</v>
      </c>
      <c r="W98" s="89">
        <f t="shared" si="19"/>
        <v>-1.4289453592656065</v>
      </c>
      <c r="X98" s="89">
        <f t="shared" si="20"/>
        <v>-2</v>
      </c>
      <c r="Y98" s="89">
        <f t="shared" si="21"/>
        <v>-1.399326681026731</v>
      </c>
      <c r="Z98" s="89">
        <f t="shared" si="22"/>
        <v>0.11886708193131713</v>
      </c>
      <c r="AA98" s="89">
        <f t="shared" si="23"/>
        <v>-0.9637696760912817</v>
      </c>
      <c r="AB98" s="89">
        <f t="shared" si="24"/>
        <v>-0.16666666666666666</v>
      </c>
      <c r="AC98" s="89">
        <f t="shared" si="25"/>
        <v>-0.8449025941599646</v>
      </c>
      <c r="AD98" s="89">
        <f t="shared" si="32"/>
        <v>0.7138603936182378</v>
      </c>
      <c r="AE98" s="89">
        <f t="shared" si="26"/>
        <v>-0.9884307391733687</v>
      </c>
      <c r="AF98" s="34">
        <f t="shared" si="33"/>
        <v>0.9769953261428119</v>
      </c>
    </row>
    <row r="99" spans="8:32" ht="12.75">
      <c r="H99" s="34">
        <f t="shared" si="27"/>
        <v>7.7</v>
      </c>
      <c r="I99" s="34">
        <v>77</v>
      </c>
      <c r="J99" s="34">
        <f t="shared" si="28"/>
        <v>78</v>
      </c>
      <c r="K99" s="34">
        <f>IF(I99&gt;=0,1,0)*Data!$D$3*Data!$D$17</f>
        <v>-2</v>
      </c>
      <c r="L99" s="34">
        <f>IF(I99&gt;99,1,0)*Data!$D$4*Data!$D$17</f>
        <v>0</v>
      </c>
      <c r="M99" s="34">
        <f>IF(I99&gt;199,1,0)*Data!$D$5*Data!$D$17</f>
        <v>0</v>
      </c>
      <c r="N99" s="34">
        <f>IF(I99&gt;299,1,0)*Data!$D$6*Data!$D$17</f>
        <v>0</v>
      </c>
      <c r="O99" s="34">
        <f>IF(I99&gt;399,1,0)*Data!$D$7*Data!$D$17</f>
        <v>0</v>
      </c>
      <c r="P99" s="34">
        <f>IF(I99&gt;499,1,0)*Data!$D$8*Data!$D$17</f>
        <v>0</v>
      </c>
      <c r="Q99" s="34">
        <f>IF(I99&gt;599,1,0)*Data!$D$9*Data!$D$17</f>
        <v>0</v>
      </c>
      <c r="R99" s="34">
        <f t="shared" si="29"/>
        <v>-2</v>
      </c>
      <c r="S99" s="34">
        <f t="shared" si="30"/>
        <v>4</v>
      </c>
      <c r="T99" s="34">
        <f t="shared" si="17"/>
        <v>-1.8333333333333333</v>
      </c>
      <c r="U99" s="34">
        <f t="shared" si="31"/>
        <v>3.3611111111111107</v>
      </c>
      <c r="V99" s="89">
        <f t="shared" si="18"/>
        <v>0.8063421144213802</v>
      </c>
      <c r="W99" s="89">
        <f t="shared" si="19"/>
        <v>-1.4435204561967243</v>
      </c>
      <c r="X99" s="89">
        <f t="shared" si="20"/>
        <v>-2</v>
      </c>
      <c r="Y99" s="89">
        <f t="shared" si="21"/>
        <v>-1.3842863477408138</v>
      </c>
      <c r="Z99" s="89">
        <f t="shared" si="22"/>
        <v>0.12007951404415768</v>
      </c>
      <c r="AA99" s="89">
        <f t="shared" si="23"/>
        <v>-0.9534108246980977</v>
      </c>
      <c r="AB99" s="89">
        <f t="shared" si="24"/>
        <v>-0.16666666666666666</v>
      </c>
      <c r="AC99" s="89">
        <f t="shared" si="25"/>
        <v>-0.83333131065394</v>
      </c>
      <c r="AD99" s="89">
        <f t="shared" si="32"/>
        <v>0.6944410733162134</v>
      </c>
      <c r="AE99" s="89">
        <f t="shared" si="26"/>
        <v>-1.0000020226793933</v>
      </c>
      <c r="AF99" s="34">
        <f t="shared" si="33"/>
        <v>1.0000040453628778</v>
      </c>
    </row>
    <row r="100" spans="8:32" ht="12.75">
      <c r="H100" s="34">
        <f t="shared" si="27"/>
        <v>7.8</v>
      </c>
      <c r="I100" s="34">
        <v>78</v>
      </c>
      <c r="J100" s="34">
        <f t="shared" si="28"/>
        <v>79</v>
      </c>
      <c r="K100" s="34">
        <f>IF(I100&gt;=0,1,0)*Data!$D$3*Data!$D$17</f>
        <v>-2</v>
      </c>
      <c r="L100" s="34">
        <f>IF(I100&gt;99,1,0)*Data!$D$4*Data!$D$17</f>
        <v>0</v>
      </c>
      <c r="M100" s="34">
        <f>IF(I100&gt;199,1,0)*Data!$D$5*Data!$D$17</f>
        <v>0</v>
      </c>
      <c r="N100" s="34">
        <f>IF(I100&gt;299,1,0)*Data!$D$6*Data!$D$17</f>
        <v>0</v>
      </c>
      <c r="O100" s="34">
        <f>IF(I100&gt;399,1,0)*Data!$D$7*Data!$D$17</f>
        <v>0</v>
      </c>
      <c r="P100" s="34">
        <f>IF(I100&gt;499,1,0)*Data!$D$8*Data!$D$17</f>
        <v>0</v>
      </c>
      <c r="Q100" s="34">
        <f>IF(I100&gt;599,1,0)*Data!$D$9*Data!$D$17</f>
        <v>0</v>
      </c>
      <c r="R100" s="34">
        <f t="shared" si="29"/>
        <v>-2</v>
      </c>
      <c r="S100" s="34">
        <f t="shared" si="30"/>
        <v>4</v>
      </c>
      <c r="T100" s="34">
        <f t="shared" si="17"/>
        <v>-1.8333333333333333</v>
      </c>
      <c r="U100" s="34">
        <f t="shared" si="31"/>
        <v>3.3611111111111107</v>
      </c>
      <c r="V100" s="89">
        <f t="shared" si="18"/>
        <v>0.8168140899333461</v>
      </c>
      <c r="W100" s="89">
        <f t="shared" si="19"/>
        <v>-1.4579372548428229</v>
      </c>
      <c r="X100" s="89">
        <f t="shared" si="20"/>
        <v>-2</v>
      </c>
      <c r="Y100" s="89">
        <f t="shared" si="21"/>
        <v>-1.3690942118573775</v>
      </c>
      <c r="Z100" s="89">
        <f t="shared" si="22"/>
        <v>0.1212787780851101</v>
      </c>
      <c r="AA100" s="89">
        <f t="shared" si="23"/>
        <v>-0.942947421064022</v>
      </c>
      <c r="AB100" s="89">
        <f t="shared" si="24"/>
        <v>-0.16666666666666666</v>
      </c>
      <c r="AC100" s="89">
        <f t="shared" si="25"/>
        <v>-0.8216686429789118</v>
      </c>
      <c r="AD100" s="89">
        <f t="shared" si="32"/>
        <v>0.6751393588548065</v>
      </c>
      <c r="AE100" s="89">
        <f t="shared" si="26"/>
        <v>-1.0116646903544213</v>
      </c>
      <c r="AF100" s="34">
        <f t="shared" si="33"/>
        <v>1.023465445709907</v>
      </c>
    </row>
    <row r="101" spans="8:32" ht="12.75">
      <c r="H101" s="34">
        <f t="shared" si="27"/>
        <v>7.9</v>
      </c>
      <c r="I101" s="34">
        <v>79</v>
      </c>
      <c r="J101" s="34">
        <f t="shared" si="28"/>
        <v>80</v>
      </c>
      <c r="K101" s="34">
        <f>IF(I101&gt;=0,1,0)*Data!$D$3*Data!$D$17</f>
        <v>-2</v>
      </c>
      <c r="L101" s="34">
        <f>IF(I101&gt;99,1,0)*Data!$D$4*Data!$D$17</f>
        <v>0</v>
      </c>
      <c r="M101" s="34">
        <f>IF(I101&gt;199,1,0)*Data!$D$5*Data!$D$17</f>
        <v>0</v>
      </c>
      <c r="N101" s="34">
        <f>IF(I101&gt;299,1,0)*Data!$D$6*Data!$D$17</f>
        <v>0</v>
      </c>
      <c r="O101" s="34">
        <f>IF(I101&gt;399,1,0)*Data!$D$7*Data!$D$17</f>
        <v>0</v>
      </c>
      <c r="P101" s="34">
        <f>IF(I101&gt;499,1,0)*Data!$D$8*Data!$D$17</f>
        <v>0</v>
      </c>
      <c r="Q101" s="34">
        <f>IF(I101&gt;599,1,0)*Data!$D$9*Data!$D$17</f>
        <v>0</v>
      </c>
      <c r="R101" s="34">
        <f t="shared" si="29"/>
        <v>-2</v>
      </c>
      <c r="S101" s="34">
        <f t="shared" si="30"/>
        <v>4</v>
      </c>
      <c r="T101" s="34">
        <f t="shared" si="17"/>
        <v>-1.8333333333333333</v>
      </c>
      <c r="U101" s="34">
        <f t="shared" si="31"/>
        <v>3.3611111111111107</v>
      </c>
      <c r="V101" s="89">
        <f t="shared" si="18"/>
        <v>0.8272860654453121</v>
      </c>
      <c r="W101" s="89">
        <f t="shared" si="19"/>
        <v>-1.4721941742394686</v>
      </c>
      <c r="X101" s="89">
        <f t="shared" si="20"/>
        <v>-2</v>
      </c>
      <c r="Y101" s="89">
        <f t="shared" si="21"/>
        <v>-1.3537519393653217</v>
      </c>
      <c r="Z101" s="89">
        <f t="shared" si="22"/>
        <v>0.12246474254135792</v>
      </c>
      <c r="AA101" s="89">
        <f t="shared" si="23"/>
        <v>-0.932380612619175</v>
      </c>
      <c r="AB101" s="89">
        <f t="shared" si="24"/>
        <v>-0.16666666666666666</v>
      </c>
      <c r="AC101" s="89">
        <f t="shared" si="25"/>
        <v>-0.8099158700778171</v>
      </c>
      <c r="AD101" s="89">
        <f t="shared" si="32"/>
        <v>0.6559637166039075</v>
      </c>
      <c r="AE101" s="89">
        <f t="shared" si="26"/>
        <v>-1.0234174632555162</v>
      </c>
      <c r="AF101" s="34">
        <f t="shared" si="33"/>
        <v>1.0473833040963558</v>
      </c>
    </row>
    <row r="102" spans="8:32" ht="12.75">
      <c r="H102" s="34">
        <f t="shared" si="27"/>
        <v>8</v>
      </c>
      <c r="I102" s="34">
        <v>80</v>
      </c>
      <c r="J102" s="34">
        <f t="shared" si="28"/>
        <v>81</v>
      </c>
      <c r="K102" s="34">
        <f>IF(I102&gt;=0,1,0)*Data!$D$3*Data!$D$17</f>
        <v>-2</v>
      </c>
      <c r="L102" s="34">
        <f>IF(I102&gt;99,1,0)*Data!$D$4*Data!$D$17</f>
        <v>0</v>
      </c>
      <c r="M102" s="34">
        <f>IF(I102&gt;199,1,0)*Data!$D$5*Data!$D$17</f>
        <v>0</v>
      </c>
      <c r="N102" s="34">
        <f>IF(I102&gt;299,1,0)*Data!$D$6*Data!$D$17</f>
        <v>0</v>
      </c>
      <c r="O102" s="34">
        <f>IF(I102&gt;399,1,0)*Data!$D$7*Data!$D$17</f>
        <v>0</v>
      </c>
      <c r="P102" s="34">
        <f>IF(I102&gt;499,1,0)*Data!$D$8*Data!$D$17</f>
        <v>0</v>
      </c>
      <c r="Q102" s="34">
        <f>IF(I102&gt;599,1,0)*Data!$D$9*Data!$D$17</f>
        <v>0</v>
      </c>
      <c r="R102" s="34">
        <f t="shared" si="29"/>
        <v>-2</v>
      </c>
      <c r="S102" s="34">
        <f t="shared" si="30"/>
        <v>4</v>
      </c>
      <c r="T102" s="34">
        <f t="shared" si="17"/>
        <v>-1.8333333333333333</v>
      </c>
      <c r="U102" s="34">
        <f t="shared" si="31"/>
        <v>3.3611111111111107</v>
      </c>
      <c r="V102" s="89">
        <f t="shared" si="18"/>
        <v>0.8377580409572781</v>
      </c>
      <c r="W102" s="89">
        <f t="shared" si="19"/>
        <v>-1.4862896509547883</v>
      </c>
      <c r="X102" s="89">
        <f t="shared" si="20"/>
        <v>-2</v>
      </c>
      <c r="Y102" s="89">
        <f t="shared" si="21"/>
        <v>-1.3382612127177165</v>
      </c>
      <c r="Z102" s="89">
        <f t="shared" si="22"/>
        <v>0.12363727735853383</v>
      </c>
      <c r="AA102" s="89">
        <f t="shared" si="23"/>
        <v>-0.9217115581331798</v>
      </c>
      <c r="AB102" s="89">
        <f t="shared" si="24"/>
        <v>-0.16666666666666666</v>
      </c>
      <c r="AC102" s="89">
        <f t="shared" si="25"/>
        <v>-0.798074280774646</v>
      </c>
      <c r="AD102" s="89">
        <f t="shared" si="32"/>
        <v>0.6369225576339685</v>
      </c>
      <c r="AE102" s="89">
        <f t="shared" si="26"/>
        <v>-1.035259052558687</v>
      </c>
      <c r="AF102" s="34">
        <f t="shared" si="33"/>
        <v>1.0717613059047104</v>
      </c>
    </row>
    <row r="103" spans="8:32" ht="12.75">
      <c r="H103" s="34">
        <f t="shared" si="27"/>
        <v>8.1</v>
      </c>
      <c r="I103" s="34">
        <v>81</v>
      </c>
      <c r="J103" s="34">
        <f t="shared" si="28"/>
        <v>82</v>
      </c>
      <c r="K103" s="34">
        <f>IF(I103&gt;=0,1,0)*Data!$D$3*Data!$D$17</f>
        <v>-2</v>
      </c>
      <c r="L103" s="34">
        <f>IF(I103&gt;99,1,0)*Data!$D$4*Data!$D$17</f>
        <v>0</v>
      </c>
      <c r="M103" s="34">
        <f>IF(I103&gt;199,1,0)*Data!$D$5*Data!$D$17</f>
        <v>0</v>
      </c>
      <c r="N103" s="34">
        <f>IF(I103&gt;299,1,0)*Data!$D$6*Data!$D$17</f>
        <v>0</v>
      </c>
      <c r="O103" s="34">
        <f>IF(I103&gt;399,1,0)*Data!$D$7*Data!$D$17</f>
        <v>0</v>
      </c>
      <c r="P103" s="34">
        <f>IF(I103&gt;499,1,0)*Data!$D$8*Data!$D$17</f>
        <v>0</v>
      </c>
      <c r="Q103" s="34">
        <f>IF(I103&gt;599,1,0)*Data!$D$9*Data!$D$17</f>
        <v>0</v>
      </c>
      <c r="R103" s="34">
        <f t="shared" si="29"/>
        <v>-2</v>
      </c>
      <c r="S103" s="34">
        <f t="shared" si="30"/>
        <v>4</v>
      </c>
      <c r="T103" s="34">
        <f t="shared" si="17"/>
        <v>-1.8333333333333333</v>
      </c>
      <c r="U103" s="34">
        <f t="shared" si="31"/>
        <v>3.3611111111111107</v>
      </c>
      <c r="V103" s="89">
        <f t="shared" si="18"/>
        <v>0.8482300164692441</v>
      </c>
      <c r="W103" s="89">
        <f t="shared" si="19"/>
        <v>-1.500222139260919</v>
      </c>
      <c r="X103" s="89">
        <f t="shared" si="20"/>
        <v>-2</v>
      </c>
      <c r="Y103" s="89">
        <f t="shared" si="21"/>
        <v>-1.3226237306473039</v>
      </c>
      <c r="Z103" s="89">
        <f t="shared" si="22"/>
        <v>0.12479625395498194</v>
      </c>
      <c r="AA103" s="89">
        <f t="shared" si="23"/>
        <v>-0.9109414275880903</v>
      </c>
      <c r="AB103" s="89">
        <f t="shared" si="24"/>
        <v>-0.16666666666666666</v>
      </c>
      <c r="AC103" s="89">
        <f t="shared" si="25"/>
        <v>-0.7861451736331083</v>
      </c>
      <c r="AD103" s="89">
        <f t="shared" si="32"/>
        <v>0.61802423402663</v>
      </c>
      <c r="AE103" s="89">
        <f t="shared" si="26"/>
        <v>-1.0471881597002248</v>
      </c>
      <c r="AF103" s="34">
        <f t="shared" si="33"/>
        <v>1.0966030418163435</v>
      </c>
    </row>
    <row r="104" spans="8:32" ht="12.75">
      <c r="H104" s="34">
        <f t="shared" si="27"/>
        <v>8.2</v>
      </c>
      <c r="I104" s="34">
        <v>82</v>
      </c>
      <c r="J104" s="34">
        <f t="shared" si="28"/>
        <v>83</v>
      </c>
      <c r="K104" s="34">
        <f>IF(I104&gt;=0,1,0)*Data!$D$3*Data!$D$17</f>
        <v>-2</v>
      </c>
      <c r="L104" s="34">
        <f>IF(I104&gt;99,1,0)*Data!$D$4*Data!$D$17</f>
        <v>0</v>
      </c>
      <c r="M104" s="34">
        <f>IF(I104&gt;199,1,0)*Data!$D$5*Data!$D$17</f>
        <v>0</v>
      </c>
      <c r="N104" s="34">
        <f>IF(I104&gt;299,1,0)*Data!$D$6*Data!$D$17</f>
        <v>0</v>
      </c>
      <c r="O104" s="34">
        <f>IF(I104&gt;399,1,0)*Data!$D$7*Data!$D$17</f>
        <v>0</v>
      </c>
      <c r="P104" s="34">
        <f>IF(I104&gt;499,1,0)*Data!$D$8*Data!$D$17</f>
        <v>0</v>
      </c>
      <c r="Q104" s="34">
        <f>IF(I104&gt;599,1,0)*Data!$D$9*Data!$D$17</f>
        <v>0</v>
      </c>
      <c r="R104" s="34">
        <f t="shared" si="29"/>
        <v>-2</v>
      </c>
      <c r="S104" s="34">
        <f t="shared" si="30"/>
        <v>4</v>
      </c>
      <c r="T104" s="34">
        <f t="shared" si="17"/>
        <v>-1.8333333333333333</v>
      </c>
      <c r="U104" s="34">
        <f t="shared" si="31"/>
        <v>3.3611111111111107</v>
      </c>
      <c r="V104" s="89">
        <f t="shared" si="18"/>
        <v>0.85870199198121</v>
      </c>
      <c r="W104" s="89">
        <f t="shared" si="19"/>
        <v>-1.5139901113035126</v>
      </c>
      <c r="X104" s="89">
        <f t="shared" si="20"/>
        <v>-2</v>
      </c>
      <c r="Y104" s="89">
        <f t="shared" si="21"/>
        <v>-1.3068412079802112</v>
      </c>
      <c r="Z104" s="89">
        <f t="shared" si="22"/>
        <v>0.12594154523585788</v>
      </c>
      <c r="AA104" s="89">
        <f t="shared" si="23"/>
        <v>-0.900071402050089</v>
      </c>
      <c r="AB104" s="89">
        <f t="shared" si="24"/>
        <v>-0.16666666666666666</v>
      </c>
      <c r="AC104" s="89">
        <f t="shared" si="25"/>
        <v>-0.7741298568142311</v>
      </c>
      <c r="AD104" s="89">
        <f t="shared" si="32"/>
        <v>0.5992770352112219</v>
      </c>
      <c r="AE104" s="89">
        <f t="shared" si="26"/>
        <v>-1.059203476519102</v>
      </c>
      <c r="AF104" s="34">
        <f t="shared" si="33"/>
        <v>1.121912004670152</v>
      </c>
    </row>
    <row r="105" spans="8:32" ht="12.75">
      <c r="H105" s="34">
        <f t="shared" si="27"/>
        <v>8.3</v>
      </c>
      <c r="I105" s="34">
        <v>83</v>
      </c>
      <c r="J105" s="34">
        <f t="shared" si="28"/>
        <v>84</v>
      </c>
      <c r="K105" s="34">
        <f>IF(I105&gt;=0,1,0)*Data!$D$3*Data!$D$17</f>
        <v>-2</v>
      </c>
      <c r="L105" s="34">
        <f>IF(I105&gt;99,1,0)*Data!$D$4*Data!$D$17</f>
        <v>0</v>
      </c>
      <c r="M105" s="34">
        <f>IF(I105&gt;199,1,0)*Data!$D$5*Data!$D$17</f>
        <v>0</v>
      </c>
      <c r="N105" s="34">
        <f>IF(I105&gt;299,1,0)*Data!$D$6*Data!$D$17</f>
        <v>0</v>
      </c>
      <c r="O105" s="34">
        <f>IF(I105&gt;399,1,0)*Data!$D$7*Data!$D$17</f>
        <v>0</v>
      </c>
      <c r="P105" s="34">
        <f>IF(I105&gt;499,1,0)*Data!$D$8*Data!$D$17</f>
        <v>0</v>
      </c>
      <c r="Q105" s="34">
        <f>IF(I105&gt;599,1,0)*Data!$D$9*Data!$D$17</f>
        <v>0</v>
      </c>
      <c r="R105" s="34">
        <f t="shared" si="29"/>
        <v>-2</v>
      </c>
      <c r="S105" s="34">
        <f t="shared" si="30"/>
        <v>4</v>
      </c>
      <c r="T105" s="34">
        <f t="shared" si="17"/>
        <v>-1.8333333333333333</v>
      </c>
      <c r="U105" s="34">
        <f t="shared" si="31"/>
        <v>3.3611111111111107</v>
      </c>
      <c r="V105" s="89">
        <f t="shared" si="18"/>
        <v>0.869173967493176</v>
      </c>
      <c r="W105" s="89">
        <f t="shared" si="19"/>
        <v>-1.5275920572692843</v>
      </c>
      <c r="X105" s="89">
        <f t="shared" si="20"/>
        <v>-2</v>
      </c>
      <c r="Y105" s="89">
        <f t="shared" si="21"/>
        <v>-1.2909153754479012</v>
      </c>
      <c r="Z105" s="89">
        <f t="shared" si="22"/>
        <v>0.12707302560706654</v>
      </c>
      <c r="AA105" s="89">
        <f t="shared" si="23"/>
        <v>-0.8891026735399697</v>
      </c>
      <c r="AB105" s="89">
        <f t="shared" si="24"/>
        <v>-0.16666666666666666</v>
      </c>
      <c r="AC105" s="89">
        <f t="shared" si="25"/>
        <v>-0.7620296479329032</v>
      </c>
      <c r="AD105" s="89">
        <f t="shared" si="32"/>
        <v>0.5806891843287444</v>
      </c>
      <c r="AE105" s="89">
        <f t="shared" si="26"/>
        <v>-1.07130368540043</v>
      </c>
      <c r="AF105" s="34">
        <f t="shared" si="33"/>
        <v>1.1476915863525436</v>
      </c>
    </row>
    <row r="106" spans="8:32" ht="12.75">
      <c r="H106" s="34">
        <f t="shared" si="27"/>
        <v>8.4</v>
      </c>
      <c r="I106" s="34">
        <v>84</v>
      </c>
      <c r="J106" s="34">
        <f t="shared" si="28"/>
        <v>85</v>
      </c>
      <c r="K106" s="34">
        <f>IF(I106&gt;=0,1,0)*Data!$D$3*Data!$D$17</f>
        <v>-2</v>
      </c>
      <c r="L106" s="34">
        <f>IF(I106&gt;99,1,0)*Data!$D$4*Data!$D$17</f>
        <v>0</v>
      </c>
      <c r="M106" s="34">
        <f>IF(I106&gt;199,1,0)*Data!$D$5*Data!$D$17</f>
        <v>0</v>
      </c>
      <c r="N106" s="34">
        <f>IF(I106&gt;299,1,0)*Data!$D$6*Data!$D$17</f>
        <v>0</v>
      </c>
      <c r="O106" s="34">
        <f>IF(I106&gt;399,1,0)*Data!$D$7*Data!$D$17</f>
        <v>0</v>
      </c>
      <c r="P106" s="34">
        <f>IF(I106&gt;499,1,0)*Data!$D$8*Data!$D$17</f>
        <v>0</v>
      </c>
      <c r="Q106" s="34">
        <f>IF(I106&gt;599,1,0)*Data!$D$9*Data!$D$17</f>
        <v>0</v>
      </c>
      <c r="R106" s="34">
        <f t="shared" si="29"/>
        <v>-2</v>
      </c>
      <c r="S106" s="34">
        <f t="shared" si="30"/>
        <v>4</v>
      </c>
      <c r="T106" s="34">
        <f t="shared" si="17"/>
        <v>-1.8333333333333333</v>
      </c>
      <c r="U106" s="34">
        <f t="shared" si="31"/>
        <v>3.3611111111111107</v>
      </c>
      <c r="V106" s="89">
        <f t="shared" si="18"/>
        <v>0.879645943005142</v>
      </c>
      <c r="W106" s="89">
        <f t="shared" si="19"/>
        <v>-1.5410264855515783</v>
      </c>
      <c r="X106" s="89">
        <f t="shared" si="20"/>
        <v>-2</v>
      </c>
      <c r="Y106" s="89">
        <f t="shared" si="21"/>
        <v>-1.2748479794973797</v>
      </c>
      <c r="Z106" s="89">
        <f t="shared" si="22"/>
        <v>0.12819057098903452</v>
      </c>
      <c r="AA106" s="89">
        <f t="shared" si="23"/>
        <v>-0.8780364449024207</v>
      </c>
      <c r="AB106" s="89">
        <f t="shared" si="24"/>
        <v>-0.16666666666666666</v>
      </c>
      <c r="AC106" s="89">
        <f t="shared" si="25"/>
        <v>-0.7498458739133862</v>
      </c>
      <c r="AD106" s="89">
        <f t="shared" si="32"/>
        <v>0.5622688346249298</v>
      </c>
      <c r="AE106" s="89">
        <f t="shared" si="26"/>
        <v>-1.083487459419947</v>
      </c>
      <c r="AF106" s="34">
        <f t="shared" si="33"/>
        <v>1.1739450747202915</v>
      </c>
    </row>
    <row r="107" spans="8:32" ht="12.75">
      <c r="H107" s="34">
        <f t="shared" si="27"/>
        <v>8.5</v>
      </c>
      <c r="I107" s="34">
        <v>85</v>
      </c>
      <c r="J107" s="34">
        <f t="shared" si="28"/>
        <v>86</v>
      </c>
      <c r="K107" s="34">
        <f>IF(I107&gt;=0,1,0)*Data!$D$3*Data!$D$17</f>
        <v>-2</v>
      </c>
      <c r="L107" s="34">
        <f>IF(I107&gt;99,1,0)*Data!$D$4*Data!$D$17</f>
        <v>0</v>
      </c>
      <c r="M107" s="34">
        <f>IF(I107&gt;199,1,0)*Data!$D$5*Data!$D$17</f>
        <v>0</v>
      </c>
      <c r="N107" s="34">
        <f>IF(I107&gt;299,1,0)*Data!$D$6*Data!$D$17</f>
        <v>0</v>
      </c>
      <c r="O107" s="34">
        <f>IF(I107&gt;399,1,0)*Data!$D$7*Data!$D$17</f>
        <v>0</v>
      </c>
      <c r="P107" s="34">
        <f>IF(I107&gt;499,1,0)*Data!$D$8*Data!$D$17</f>
        <v>0</v>
      </c>
      <c r="Q107" s="34">
        <f>IF(I107&gt;599,1,0)*Data!$D$9*Data!$D$17</f>
        <v>0</v>
      </c>
      <c r="R107" s="34">
        <f t="shared" si="29"/>
        <v>-2</v>
      </c>
      <c r="S107" s="34">
        <f t="shared" si="30"/>
        <v>4</v>
      </c>
      <c r="T107" s="34">
        <f t="shared" si="17"/>
        <v>-1.8333333333333333</v>
      </c>
      <c r="U107" s="34">
        <f t="shared" si="31"/>
        <v>3.3611111111111107</v>
      </c>
      <c r="V107" s="89">
        <f t="shared" si="18"/>
        <v>0.890117918517108</v>
      </c>
      <c r="W107" s="89">
        <f t="shared" si="19"/>
        <v>-1.5542919229139416</v>
      </c>
      <c r="X107" s="89">
        <f t="shared" si="20"/>
        <v>-2</v>
      </c>
      <c r="Y107" s="89">
        <f t="shared" si="21"/>
        <v>-1.258640782099675</v>
      </c>
      <c r="Z107" s="89">
        <f t="shared" si="22"/>
        <v>0.1292940588303171</v>
      </c>
      <c r="AA107" s="89">
        <f t="shared" si="23"/>
        <v>-0.8668739296741165</v>
      </c>
      <c r="AB107" s="89">
        <f t="shared" si="24"/>
        <v>-0.16666666666666666</v>
      </c>
      <c r="AC107" s="89">
        <f t="shared" si="25"/>
        <v>-0.7375798708437994</v>
      </c>
      <c r="AD107" s="89">
        <f t="shared" si="32"/>
        <v>0.5440240658739558</v>
      </c>
      <c r="AE107" s="89">
        <f t="shared" si="26"/>
        <v>-1.095753462489534</v>
      </c>
      <c r="AF107" s="34">
        <f t="shared" si="33"/>
        <v>1.2006756505578025</v>
      </c>
    </row>
    <row r="108" spans="8:32" ht="12.75">
      <c r="H108" s="34">
        <f t="shared" si="27"/>
        <v>8.6</v>
      </c>
      <c r="I108" s="34">
        <v>86</v>
      </c>
      <c r="J108" s="34">
        <f t="shared" si="28"/>
        <v>87</v>
      </c>
      <c r="K108" s="34">
        <f>IF(I108&gt;=0,1,0)*Data!$D$3*Data!$D$17</f>
        <v>-2</v>
      </c>
      <c r="L108" s="34">
        <f>IF(I108&gt;99,1,0)*Data!$D$4*Data!$D$17</f>
        <v>0</v>
      </c>
      <c r="M108" s="34">
        <f>IF(I108&gt;199,1,0)*Data!$D$5*Data!$D$17</f>
        <v>0</v>
      </c>
      <c r="N108" s="34">
        <f>IF(I108&gt;299,1,0)*Data!$D$6*Data!$D$17</f>
        <v>0</v>
      </c>
      <c r="O108" s="34">
        <f>IF(I108&gt;399,1,0)*Data!$D$7*Data!$D$17</f>
        <v>0</v>
      </c>
      <c r="P108" s="34">
        <f>IF(I108&gt;499,1,0)*Data!$D$8*Data!$D$17</f>
        <v>0</v>
      </c>
      <c r="Q108" s="34">
        <f>IF(I108&gt;599,1,0)*Data!$D$9*Data!$D$17</f>
        <v>0</v>
      </c>
      <c r="R108" s="34">
        <f t="shared" si="29"/>
        <v>-2</v>
      </c>
      <c r="S108" s="34">
        <f t="shared" si="30"/>
        <v>4</v>
      </c>
      <c r="T108" s="34">
        <f t="shared" si="17"/>
        <v>-1.8333333333333333</v>
      </c>
      <c r="U108" s="34">
        <f t="shared" si="31"/>
        <v>3.3611111111111107</v>
      </c>
      <c r="V108" s="89">
        <f t="shared" si="18"/>
        <v>0.900589894029074</v>
      </c>
      <c r="W108" s="89">
        <f t="shared" si="19"/>
        <v>-1.5673869146516795</v>
      </c>
      <c r="X108" s="89">
        <f t="shared" si="20"/>
        <v>-2</v>
      </c>
      <c r="Y108" s="89">
        <f t="shared" si="21"/>
        <v>-1.2422955605566208</v>
      </c>
      <c r="Z108" s="89">
        <f t="shared" si="22"/>
        <v>0.13038336812103737</v>
      </c>
      <c r="AA108" s="89">
        <f t="shared" si="23"/>
        <v>-0.8556163519506423</v>
      </c>
      <c r="AB108" s="89">
        <f t="shared" si="24"/>
        <v>-0.16666666666666666</v>
      </c>
      <c r="AC108" s="89">
        <f t="shared" si="25"/>
        <v>-0.725232983829605</v>
      </c>
      <c r="AD108" s="89">
        <f t="shared" si="32"/>
        <v>0.5259628808343921</v>
      </c>
      <c r="AE108" s="89">
        <f t="shared" si="26"/>
        <v>-1.1081003495037283</v>
      </c>
      <c r="AF108" s="34">
        <f t="shared" si="33"/>
        <v>1.2278863845702848</v>
      </c>
    </row>
    <row r="109" spans="8:32" ht="12.75">
      <c r="H109" s="34">
        <f t="shared" si="27"/>
        <v>8.7</v>
      </c>
      <c r="I109" s="34">
        <v>87</v>
      </c>
      <c r="J109" s="34">
        <f t="shared" si="28"/>
        <v>88</v>
      </c>
      <c r="K109" s="34">
        <f>IF(I109&gt;=0,1,0)*Data!$D$3*Data!$D$17</f>
        <v>-2</v>
      </c>
      <c r="L109" s="34">
        <f>IF(I109&gt;99,1,0)*Data!$D$4*Data!$D$17</f>
        <v>0</v>
      </c>
      <c r="M109" s="34">
        <f>IF(I109&gt;199,1,0)*Data!$D$5*Data!$D$17</f>
        <v>0</v>
      </c>
      <c r="N109" s="34">
        <f>IF(I109&gt;299,1,0)*Data!$D$6*Data!$D$17</f>
        <v>0</v>
      </c>
      <c r="O109" s="34">
        <f>IF(I109&gt;399,1,0)*Data!$D$7*Data!$D$17</f>
        <v>0</v>
      </c>
      <c r="P109" s="34">
        <f>IF(I109&gt;499,1,0)*Data!$D$8*Data!$D$17</f>
        <v>0</v>
      </c>
      <c r="Q109" s="34">
        <f>IF(I109&gt;599,1,0)*Data!$D$9*Data!$D$17</f>
        <v>0</v>
      </c>
      <c r="R109" s="34">
        <f t="shared" si="29"/>
        <v>-2</v>
      </c>
      <c r="S109" s="34">
        <f t="shared" si="30"/>
        <v>4</v>
      </c>
      <c r="T109" s="34">
        <f t="shared" si="17"/>
        <v>-1.8333333333333333</v>
      </c>
      <c r="U109" s="34">
        <f t="shared" si="31"/>
        <v>3.3611111111111107</v>
      </c>
      <c r="V109" s="89">
        <f t="shared" si="18"/>
        <v>0.91106186954104</v>
      </c>
      <c r="W109" s="89">
        <f t="shared" si="19"/>
        <v>-1.5803100247513806</v>
      </c>
      <c r="X109" s="89">
        <f t="shared" si="20"/>
        <v>-2</v>
      </c>
      <c r="Y109" s="89">
        <f t="shared" si="21"/>
        <v>-1.2258141073059532</v>
      </c>
      <c r="Z109" s="89">
        <f t="shared" si="22"/>
        <v>0.13145837940615612</v>
      </c>
      <c r="AA109" s="89">
        <f t="shared" si="23"/>
        <v>-0.8442649462522569</v>
      </c>
      <c r="AB109" s="89">
        <f t="shared" si="24"/>
        <v>-0.16666666666666666</v>
      </c>
      <c r="AC109" s="89">
        <f t="shared" si="25"/>
        <v>-0.7128065668461008</v>
      </c>
      <c r="AD109" s="89">
        <f t="shared" si="32"/>
        <v>0.5080932017389247</v>
      </c>
      <c r="AE109" s="89">
        <f t="shared" si="26"/>
        <v>-1.1205267664872325</v>
      </c>
      <c r="AF109" s="34">
        <f t="shared" si="33"/>
        <v>1.2555802344143328</v>
      </c>
    </row>
    <row r="110" spans="8:32" ht="12.75">
      <c r="H110" s="34">
        <f t="shared" si="27"/>
        <v>8.8</v>
      </c>
      <c r="I110" s="34">
        <v>88</v>
      </c>
      <c r="J110" s="34">
        <f t="shared" si="28"/>
        <v>89</v>
      </c>
      <c r="K110" s="34">
        <f>IF(I110&gt;=0,1,0)*Data!$D$3*Data!$D$17</f>
        <v>-2</v>
      </c>
      <c r="L110" s="34">
        <f>IF(I110&gt;99,1,0)*Data!$D$4*Data!$D$17</f>
        <v>0</v>
      </c>
      <c r="M110" s="34">
        <f>IF(I110&gt;199,1,0)*Data!$D$5*Data!$D$17</f>
        <v>0</v>
      </c>
      <c r="N110" s="34">
        <f>IF(I110&gt;299,1,0)*Data!$D$6*Data!$D$17</f>
        <v>0</v>
      </c>
      <c r="O110" s="34">
        <f>IF(I110&gt;399,1,0)*Data!$D$7*Data!$D$17</f>
        <v>0</v>
      </c>
      <c r="P110" s="34">
        <f>IF(I110&gt;499,1,0)*Data!$D$8*Data!$D$17</f>
        <v>0</v>
      </c>
      <c r="Q110" s="34">
        <f>IF(I110&gt;599,1,0)*Data!$D$9*Data!$D$17</f>
        <v>0</v>
      </c>
      <c r="R110" s="34">
        <f t="shared" si="29"/>
        <v>-2</v>
      </c>
      <c r="S110" s="34">
        <f t="shared" si="30"/>
        <v>4</v>
      </c>
      <c r="T110" s="34">
        <f t="shared" si="17"/>
        <v>-1.8333333333333333</v>
      </c>
      <c r="U110" s="34">
        <f t="shared" si="31"/>
        <v>3.3611111111111107</v>
      </c>
      <c r="V110" s="89">
        <f t="shared" si="18"/>
        <v>0.921533845053006</v>
      </c>
      <c r="W110" s="89">
        <f t="shared" si="19"/>
        <v>-1.5930598360483925</v>
      </c>
      <c r="X110" s="89">
        <f t="shared" si="20"/>
        <v>-2</v>
      </c>
      <c r="Y110" s="89">
        <f t="shared" si="21"/>
        <v>-1.2091982297247499</v>
      </c>
      <c r="Z110" s="89">
        <f t="shared" si="22"/>
        <v>0.13251897479857172</v>
      </c>
      <c r="AA110" s="89">
        <f t="shared" si="23"/>
        <v>-0.8328209573885137</v>
      </c>
      <c r="AB110" s="89">
        <f t="shared" si="24"/>
        <v>-0.16666666666666666</v>
      </c>
      <c r="AC110" s="89">
        <f t="shared" si="25"/>
        <v>-0.7003019825899419</v>
      </c>
      <c r="AD110" s="89">
        <f t="shared" si="32"/>
        <v>0.49042286681940334</v>
      </c>
      <c r="AE110" s="89">
        <f t="shared" si="26"/>
        <v>-1.1330313507433913</v>
      </c>
      <c r="AF110" s="34">
        <f t="shared" si="33"/>
        <v>1.283760041767394</v>
      </c>
    </row>
    <row r="111" spans="8:32" ht="12.75">
      <c r="H111" s="34">
        <f t="shared" si="27"/>
        <v>8.9</v>
      </c>
      <c r="I111" s="34">
        <v>89</v>
      </c>
      <c r="J111" s="34">
        <f t="shared" si="28"/>
        <v>90</v>
      </c>
      <c r="K111" s="34">
        <f>IF(I111&gt;=0,1,0)*Data!$D$3*Data!$D$17</f>
        <v>-2</v>
      </c>
      <c r="L111" s="34">
        <f>IF(I111&gt;99,1,0)*Data!$D$4*Data!$D$17</f>
        <v>0</v>
      </c>
      <c r="M111" s="34">
        <f>IF(I111&gt;199,1,0)*Data!$D$5*Data!$D$17</f>
        <v>0</v>
      </c>
      <c r="N111" s="34">
        <f>IF(I111&gt;299,1,0)*Data!$D$6*Data!$D$17</f>
        <v>0</v>
      </c>
      <c r="O111" s="34">
        <f>IF(I111&gt;399,1,0)*Data!$D$7*Data!$D$17</f>
        <v>0</v>
      </c>
      <c r="P111" s="34">
        <f>IF(I111&gt;499,1,0)*Data!$D$8*Data!$D$17</f>
        <v>0</v>
      </c>
      <c r="Q111" s="34">
        <f>IF(I111&gt;599,1,0)*Data!$D$9*Data!$D$17</f>
        <v>0</v>
      </c>
      <c r="R111" s="34">
        <f t="shared" si="29"/>
        <v>-2</v>
      </c>
      <c r="S111" s="34">
        <f t="shared" si="30"/>
        <v>4</v>
      </c>
      <c r="T111" s="34">
        <f t="shared" si="17"/>
        <v>-1.8333333333333333</v>
      </c>
      <c r="U111" s="34">
        <f t="shared" si="31"/>
        <v>3.3611111111111107</v>
      </c>
      <c r="V111" s="89">
        <f t="shared" si="18"/>
        <v>0.9320058205649718</v>
      </c>
      <c r="W111" s="89">
        <f t="shared" si="19"/>
        <v>-1.605634950382229</v>
      </c>
      <c r="X111" s="89">
        <f t="shared" si="20"/>
        <v>-2</v>
      </c>
      <c r="Y111" s="89">
        <f t="shared" si="21"/>
        <v>-1.1924497499312319</v>
      </c>
      <c r="Z111" s="89">
        <f t="shared" si="22"/>
        <v>0.13356503799204753</v>
      </c>
      <c r="AA111" s="89">
        <f t="shared" si="23"/>
        <v>-0.8212856403217537</v>
      </c>
      <c r="AB111" s="89">
        <f t="shared" si="24"/>
        <v>-0.16666666666666666</v>
      </c>
      <c r="AC111" s="89">
        <f t="shared" si="25"/>
        <v>-0.6877206023297061</v>
      </c>
      <c r="AD111" s="89">
        <f t="shared" si="32"/>
        <v>0.4729596268687338</v>
      </c>
      <c r="AE111" s="89">
        <f t="shared" si="26"/>
        <v>-1.1456127310036273</v>
      </c>
      <c r="AF111" s="34">
        <f t="shared" si="33"/>
        <v>1.3124285294375893</v>
      </c>
    </row>
    <row r="112" spans="8:32" ht="12.75">
      <c r="H112" s="34">
        <f t="shared" si="27"/>
        <v>9</v>
      </c>
      <c r="I112" s="34">
        <v>90</v>
      </c>
      <c r="J112" s="34">
        <f t="shared" si="28"/>
        <v>91</v>
      </c>
      <c r="K112" s="34">
        <f>IF(I112&gt;=0,1,0)*Data!$D$3*Data!$D$17</f>
        <v>-2</v>
      </c>
      <c r="L112" s="34">
        <f>IF(I112&gt;99,1,0)*Data!$D$4*Data!$D$17</f>
        <v>0</v>
      </c>
      <c r="M112" s="34">
        <f>IF(I112&gt;199,1,0)*Data!$D$5*Data!$D$17</f>
        <v>0</v>
      </c>
      <c r="N112" s="34">
        <f>IF(I112&gt;299,1,0)*Data!$D$6*Data!$D$17</f>
        <v>0</v>
      </c>
      <c r="O112" s="34">
        <f>IF(I112&gt;399,1,0)*Data!$D$7*Data!$D$17</f>
        <v>0</v>
      </c>
      <c r="P112" s="34">
        <f>IF(I112&gt;499,1,0)*Data!$D$8*Data!$D$17</f>
        <v>0</v>
      </c>
      <c r="Q112" s="34">
        <f>IF(I112&gt;599,1,0)*Data!$D$9*Data!$D$17</f>
        <v>0</v>
      </c>
      <c r="R112" s="34">
        <f t="shared" si="29"/>
        <v>-2</v>
      </c>
      <c r="S112" s="34">
        <f t="shared" si="30"/>
        <v>4</v>
      </c>
      <c r="T112" s="34">
        <f t="shared" si="17"/>
        <v>-1.8333333333333333</v>
      </c>
      <c r="U112" s="34">
        <f t="shared" si="31"/>
        <v>3.3611111111111107</v>
      </c>
      <c r="V112" s="89">
        <f t="shared" si="18"/>
        <v>0.9424777960769378</v>
      </c>
      <c r="W112" s="89">
        <f t="shared" si="19"/>
        <v>-1.6180339887498947</v>
      </c>
      <c r="X112" s="89">
        <f t="shared" si="20"/>
        <v>-2</v>
      </c>
      <c r="Y112" s="89">
        <f t="shared" si="21"/>
        <v>-1.1755705045849465</v>
      </c>
      <c r="Z112" s="89">
        <f t="shared" si="22"/>
        <v>0.13459645427396633</v>
      </c>
      <c r="AA112" s="89">
        <f t="shared" si="23"/>
        <v>-0.8096602600294844</v>
      </c>
      <c r="AB112" s="89">
        <f t="shared" si="24"/>
        <v>-0.16666666666666666</v>
      </c>
      <c r="AC112" s="89">
        <f t="shared" si="25"/>
        <v>-0.675063805755518</v>
      </c>
      <c r="AD112" s="89">
        <f t="shared" si="32"/>
        <v>0.4557111418411238</v>
      </c>
      <c r="AE112" s="89">
        <f t="shared" si="26"/>
        <v>-1.1582695275778152</v>
      </c>
      <c r="AF112" s="34">
        <f t="shared" si="33"/>
        <v>1.3415882985153351</v>
      </c>
    </row>
    <row r="113" spans="8:32" ht="12.75">
      <c r="H113" s="34">
        <f t="shared" si="27"/>
        <v>9.1</v>
      </c>
      <c r="I113" s="34">
        <v>91</v>
      </c>
      <c r="J113" s="34">
        <f t="shared" si="28"/>
        <v>92</v>
      </c>
      <c r="K113" s="34">
        <f>IF(I113&gt;=0,1,0)*Data!$D$3*Data!$D$17</f>
        <v>-2</v>
      </c>
      <c r="L113" s="34">
        <f>IF(I113&gt;99,1,0)*Data!$D$4*Data!$D$17</f>
        <v>0</v>
      </c>
      <c r="M113" s="34">
        <f>IF(I113&gt;199,1,0)*Data!$D$5*Data!$D$17</f>
        <v>0</v>
      </c>
      <c r="N113" s="34">
        <f>IF(I113&gt;299,1,0)*Data!$D$6*Data!$D$17</f>
        <v>0</v>
      </c>
      <c r="O113" s="34">
        <f>IF(I113&gt;399,1,0)*Data!$D$7*Data!$D$17</f>
        <v>0</v>
      </c>
      <c r="P113" s="34">
        <f>IF(I113&gt;499,1,0)*Data!$D$8*Data!$D$17</f>
        <v>0</v>
      </c>
      <c r="Q113" s="34">
        <f>IF(I113&gt;599,1,0)*Data!$D$9*Data!$D$17</f>
        <v>0</v>
      </c>
      <c r="R113" s="34">
        <f t="shared" si="29"/>
        <v>-2</v>
      </c>
      <c r="S113" s="34">
        <f t="shared" si="30"/>
        <v>4</v>
      </c>
      <c r="T113" s="34">
        <f t="shared" si="17"/>
        <v>-1.8333333333333333</v>
      </c>
      <c r="U113" s="34">
        <f t="shared" si="31"/>
        <v>3.3611111111111107</v>
      </c>
      <c r="V113" s="89">
        <f t="shared" si="18"/>
        <v>0.9529497715889038</v>
      </c>
      <c r="W113" s="89">
        <f t="shared" si="19"/>
        <v>-1.6302555914571082</v>
      </c>
      <c r="X113" s="89">
        <f t="shared" si="20"/>
        <v>-2</v>
      </c>
      <c r="Y113" s="89">
        <f t="shared" si="21"/>
        <v>-1.158562344685358</v>
      </c>
      <c r="Z113" s="89">
        <f t="shared" si="22"/>
        <v>0.13561311053790984</v>
      </c>
      <c r="AA113" s="89">
        <f t="shared" si="23"/>
        <v>-0.7979460913656611</v>
      </c>
      <c r="AB113" s="89">
        <f t="shared" si="24"/>
        <v>-0.16666666666666666</v>
      </c>
      <c r="AC113" s="89">
        <f t="shared" si="25"/>
        <v>-0.6623329808277513</v>
      </c>
      <c r="AD113" s="89">
        <f t="shared" si="32"/>
        <v>0.43868497749217433</v>
      </c>
      <c r="AE113" s="89">
        <f t="shared" si="26"/>
        <v>-1.1710003525055819</v>
      </c>
      <c r="AF113" s="34">
        <f t="shared" si="33"/>
        <v>1.371241825568197</v>
      </c>
    </row>
    <row r="114" spans="8:32" ht="12.75">
      <c r="H114" s="34">
        <f t="shared" si="27"/>
        <v>9.2</v>
      </c>
      <c r="I114" s="34">
        <v>92</v>
      </c>
      <c r="J114" s="34">
        <f t="shared" si="28"/>
        <v>93</v>
      </c>
      <c r="K114" s="34">
        <f>IF(I114&gt;=0,1,0)*Data!$D$3*Data!$D$17</f>
        <v>-2</v>
      </c>
      <c r="L114" s="34">
        <f>IF(I114&gt;99,1,0)*Data!$D$4*Data!$D$17</f>
        <v>0</v>
      </c>
      <c r="M114" s="34">
        <f>IF(I114&gt;199,1,0)*Data!$D$5*Data!$D$17</f>
        <v>0</v>
      </c>
      <c r="N114" s="34">
        <f>IF(I114&gt;299,1,0)*Data!$D$6*Data!$D$17</f>
        <v>0</v>
      </c>
      <c r="O114" s="34">
        <f>IF(I114&gt;399,1,0)*Data!$D$7*Data!$D$17</f>
        <v>0</v>
      </c>
      <c r="P114" s="34">
        <f>IF(I114&gt;499,1,0)*Data!$D$8*Data!$D$17</f>
        <v>0</v>
      </c>
      <c r="Q114" s="34">
        <f>IF(I114&gt;599,1,0)*Data!$D$9*Data!$D$17</f>
        <v>0</v>
      </c>
      <c r="R114" s="34">
        <f t="shared" si="29"/>
        <v>-2</v>
      </c>
      <c r="S114" s="34">
        <f t="shared" si="30"/>
        <v>4</v>
      </c>
      <c r="T114" s="34">
        <f t="shared" si="17"/>
        <v>-1.8333333333333333</v>
      </c>
      <c r="U114" s="34">
        <f t="shared" si="31"/>
        <v>3.3611111111111107</v>
      </c>
      <c r="V114" s="89">
        <f t="shared" si="18"/>
        <v>0.9634217471008698</v>
      </c>
      <c r="W114" s="89">
        <f t="shared" si="19"/>
        <v>-1.6422984182674079</v>
      </c>
      <c r="X114" s="89">
        <f t="shared" si="20"/>
        <v>-2</v>
      </c>
      <c r="Y114" s="89">
        <f t="shared" si="21"/>
        <v>-1.1414271353688636</v>
      </c>
      <c r="Z114" s="89">
        <f t="shared" si="22"/>
        <v>0.136614895296062</v>
      </c>
      <c r="AA114" s="89">
        <f t="shared" si="23"/>
        <v>-0.7861444189208844</v>
      </c>
      <c r="AB114" s="89">
        <f t="shared" si="24"/>
        <v>-0.16666666666666666</v>
      </c>
      <c r="AC114" s="89">
        <f t="shared" si="25"/>
        <v>-0.6495295236248224</v>
      </c>
      <c r="AD114" s="89">
        <f t="shared" si="32"/>
        <v>0.4218886020602887</v>
      </c>
      <c r="AE114" s="89">
        <f t="shared" si="26"/>
        <v>-1.1838038097085108</v>
      </c>
      <c r="AF114" s="34">
        <f t="shared" si="33"/>
        <v>1.401391459880384</v>
      </c>
    </row>
    <row r="115" spans="8:32" ht="12.75">
      <c r="H115" s="34">
        <f t="shared" si="27"/>
        <v>9.3</v>
      </c>
      <c r="I115" s="34">
        <v>93</v>
      </c>
      <c r="J115" s="34">
        <f t="shared" si="28"/>
        <v>94</v>
      </c>
      <c r="K115" s="34">
        <f>IF(I115&gt;=0,1,0)*Data!$D$3*Data!$D$17</f>
        <v>-2</v>
      </c>
      <c r="L115" s="34">
        <f>IF(I115&gt;99,1,0)*Data!$D$4*Data!$D$17</f>
        <v>0</v>
      </c>
      <c r="M115" s="34">
        <f>IF(I115&gt;199,1,0)*Data!$D$5*Data!$D$17</f>
        <v>0</v>
      </c>
      <c r="N115" s="34">
        <f>IF(I115&gt;299,1,0)*Data!$D$6*Data!$D$17</f>
        <v>0</v>
      </c>
      <c r="O115" s="34">
        <f>IF(I115&gt;399,1,0)*Data!$D$7*Data!$D$17</f>
        <v>0</v>
      </c>
      <c r="P115" s="34">
        <f>IF(I115&gt;499,1,0)*Data!$D$8*Data!$D$17</f>
        <v>0</v>
      </c>
      <c r="Q115" s="34">
        <f>IF(I115&gt;599,1,0)*Data!$D$9*Data!$D$17</f>
        <v>0</v>
      </c>
      <c r="R115" s="34">
        <f t="shared" si="29"/>
        <v>-2</v>
      </c>
      <c r="S115" s="34">
        <f t="shared" si="30"/>
        <v>4</v>
      </c>
      <c r="T115" s="34">
        <f t="shared" si="17"/>
        <v>-1.8333333333333333</v>
      </c>
      <c r="U115" s="34">
        <f t="shared" si="31"/>
        <v>3.3611111111111107</v>
      </c>
      <c r="V115" s="89">
        <f t="shared" si="18"/>
        <v>0.9738937226128358</v>
      </c>
      <c r="W115" s="89">
        <f t="shared" si="19"/>
        <v>-1.6541611485491234</v>
      </c>
      <c r="X115" s="89">
        <f t="shared" si="20"/>
        <v>-2</v>
      </c>
      <c r="Y115" s="89">
        <f t="shared" si="21"/>
        <v>-1.1241667557042614</v>
      </c>
      <c r="Z115" s="89">
        <f t="shared" si="22"/>
        <v>0.137601698691435</v>
      </c>
      <c r="AA115" s="89">
        <f t="shared" si="23"/>
        <v>-0.7742565368815306</v>
      </c>
      <c r="AB115" s="89">
        <f t="shared" si="24"/>
        <v>-0.16666666666666666</v>
      </c>
      <c r="AC115" s="89">
        <f t="shared" si="25"/>
        <v>-0.6366548381900956</v>
      </c>
      <c r="AD115" s="89">
        <f t="shared" si="32"/>
        <v>0.4053293829908568</v>
      </c>
      <c r="AE115" s="89">
        <f t="shared" si="26"/>
        <v>-1.1966784951432377</v>
      </c>
      <c r="AF115" s="34">
        <f t="shared" si="33"/>
        <v>1.4320394207382838</v>
      </c>
    </row>
    <row r="116" spans="8:32" ht="12.75">
      <c r="H116" s="34">
        <f t="shared" si="27"/>
        <v>9.4</v>
      </c>
      <c r="I116" s="34">
        <v>94</v>
      </c>
      <c r="J116" s="34">
        <f t="shared" si="28"/>
        <v>95</v>
      </c>
      <c r="K116" s="34">
        <f>IF(I116&gt;=0,1,0)*Data!$D$3*Data!$D$17</f>
        <v>-2</v>
      </c>
      <c r="L116" s="34">
        <f>IF(I116&gt;99,1,0)*Data!$D$4*Data!$D$17</f>
        <v>0</v>
      </c>
      <c r="M116" s="34">
        <f>IF(I116&gt;199,1,0)*Data!$D$5*Data!$D$17</f>
        <v>0</v>
      </c>
      <c r="N116" s="34">
        <f>IF(I116&gt;299,1,0)*Data!$D$6*Data!$D$17</f>
        <v>0</v>
      </c>
      <c r="O116" s="34">
        <f>IF(I116&gt;399,1,0)*Data!$D$7*Data!$D$17</f>
        <v>0</v>
      </c>
      <c r="P116" s="34">
        <f>IF(I116&gt;499,1,0)*Data!$D$8*Data!$D$17</f>
        <v>0</v>
      </c>
      <c r="Q116" s="34">
        <f>IF(I116&gt;599,1,0)*Data!$D$9*Data!$D$17</f>
        <v>0</v>
      </c>
      <c r="R116" s="34">
        <f t="shared" si="29"/>
        <v>-2</v>
      </c>
      <c r="S116" s="34">
        <f t="shared" si="30"/>
        <v>4</v>
      </c>
      <c r="T116" s="34">
        <f t="shared" si="17"/>
        <v>-1.8333333333333333</v>
      </c>
      <c r="U116" s="34">
        <f t="shared" si="31"/>
        <v>3.3611111111111107</v>
      </c>
      <c r="V116" s="89">
        <f t="shared" si="18"/>
        <v>0.9843656981248018</v>
      </c>
      <c r="W116" s="89">
        <f t="shared" si="19"/>
        <v>-1.6658424814201989</v>
      </c>
      <c r="X116" s="89">
        <f t="shared" si="20"/>
        <v>-2</v>
      </c>
      <c r="Y116" s="89">
        <f t="shared" si="21"/>
        <v>-1.1067830984866882</v>
      </c>
      <c r="Z116" s="89">
        <f t="shared" si="22"/>
        <v>0.13857341250991628</v>
      </c>
      <c r="AA116" s="89">
        <f t="shared" si="23"/>
        <v>-0.7622837488878296</v>
      </c>
      <c r="AB116" s="89">
        <f t="shared" si="24"/>
        <v>-0.16666666666666666</v>
      </c>
      <c r="AC116" s="89">
        <f t="shared" si="25"/>
        <v>-0.6237103363779133</v>
      </c>
      <c r="AD116" s="89">
        <f t="shared" si="32"/>
        <v>0.38901458370464975</v>
      </c>
      <c r="AE116" s="89">
        <f t="shared" si="26"/>
        <v>-1.20962299695542</v>
      </c>
      <c r="AF116" s="34">
        <f t="shared" si="33"/>
        <v>1.463187794763412</v>
      </c>
    </row>
    <row r="117" spans="8:32" ht="12.75">
      <c r="H117" s="34">
        <f t="shared" si="27"/>
        <v>9.5</v>
      </c>
      <c r="I117" s="34">
        <v>95</v>
      </c>
      <c r="J117" s="34">
        <f t="shared" si="28"/>
        <v>96</v>
      </c>
      <c r="K117" s="34">
        <f>IF(I117&gt;=0,1,0)*Data!$D$3*Data!$D$17</f>
        <v>-2</v>
      </c>
      <c r="L117" s="34">
        <f>IF(I117&gt;99,1,0)*Data!$D$4*Data!$D$17</f>
        <v>0</v>
      </c>
      <c r="M117" s="34">
        <f>IF(I117&gt;199,1,0)*Data!$D$5*Data!$D$17</f>
        <v>0</v>
      </c>
      <c r="N117" s="34">
        <f>IF(I117&gt;299,1,0)*Data!$D$6*Data!$D$17</f>
        <v>0</v>
      </c>
      <c r="O117" s="34">
        <f>IF(I117&gt;399,1,0)*Data!$D$7*Data!$D$17</f>
        <v>0</v>
      </c>
      <c r="P117" s="34">
        <f>IF(I117&gt;499,1,0)*Data!$D$8*Data!$D$17</f>
        <v>0</v>
      </c>
      <c r="Q117" s="34">
        <f>IF(I117&gt;599,1,0)*Data!$D$9*Data!$D$17</f>
        <v>0</v>
      </c>
      <c r="R117" s="34">
        <f t="shared" si="29"/>
        <v>-2</v>
      </c>
      <c r="S117" s="34">
        <f t="shared" si="30"/>
        <v>4</v>
      </c>
      <c r="T117" s="34">
        <f t="shared" si="17"/>
        <v>-1.8333333333333333</v>
      </c>
      <c r="U117" s="34">
        <f t="shared" si="31"/>
        <v>3.3611111111111107</v>
      </c>
      <c r="V117" s="89">
        <f t="shared" si="18"/>
        <v>0.9948376736367678</v>
      </c>
      <c r="W117" s="89">
        <f t="shared" si="19"/>
        <v>-1.6773411358908479</v>
      </c>
      <c r="X117" s="89">
        <f t="shared" si="20"/>
        <v>-2</v>
      </c>
      <c r="Y117" s="89">
        <f t="shared" si="21"/>
        <v>-1.0892780700300544</v>
      </c>
      <c r="Z117" s="89">
        <f t="shared" si="22"/>
        <v>0.13952993019213544</v>
      </c>
      <c r="AA117" s="89">
        <f t="shared" si="23"/>
        <v>-0.7502273678909062</v>
      </c>
      <c r="AB117" s="89">
        <f t="shared" si="24"/>
        <v>-0.16666666666666666</v>
      </c>
      <c r="AC117" s="89">
        <f t="shared" si="25"/>
        <v>-0.6106974376987707</v>
      </c>
      <c r="AD117" s="89">
        <f t="shared" si="32"/>
        <v>0.37295136041184396</v>
      </c>
      <c r="AE117" s="89">
        <f t="shared" si="26"/>
        <v>-1.2226358956345624</v>
      </c>
      <c r="AF117" s="34">
        <f t="shared" si="33"/>
        <v>1.4948385332941287</v>
      </c>
    </row>
    <row r="118" spans="8:32" ht="12.75">
      <c r="H118" s="34">
        <f t="shared" si="27"/>
        <v>9.6</v>
      </c>
      <c r="I118" s="34">
        <v>96</v>
      </c>
      <c r="J118" s="34">
        <f t="shared" si="28"/>
        <v>97</v>
      </c>
      <c r="K118" s="34">
        <f>IF(I118&gt;=0,1,0)*Data!$D$3*Data!$D$17</f>
        <v>-2</v>
      </c>
      <c r="L118" s="34">
        <f>IF(I118&gt;99,1,0)*Data!$D$4*Data!$D$17</f>
        <v>0</v>
      </c>
      <c r="M118" s="34">
        <f>IF(I118&gt;199,1,0)*Data!$D$5*Data!$D$17</f>
        <v>0</v>
      </c>
      <c r="N118" s="34">
        <f>IF(I118&gt;299,1,0)*Data!$D$6*Data!$D$17</f>
        <v>0</v>
      </c>
      <c r="O118" s="34">
        <f>IF(I118&gt;399,1,0)*Data!$D$7*Data!$D$17</f>
        <v>0</v>
      </c>
      <c r="P118" s="34">
        <f>IF(I118&gt;499,1,0)*Data!$D$8*Data!$D$17</f>
        <v>0</v>
      </c>
      <c r="Q118" s="34">
        <f>IF(I118&gt;599,1,0)*Data!$D$9*Data!$D$17</f>
        <v>0</v>
      </c>
      <c r="R118" s="34">
        <f t="shared" si="29"/>
        <v>-2</v>
      </c>
      <c r="S118" s="34">
        <f t="shared" si="30"/>
        <v>4</v>
      </c>
      <c r="T118" s="34">
        <f t="shared" si="17"/>
        <v>-1.8333333333333333</v>
      </c>
      <c r="U118" s="34">
        <f t="shared" si="31"/>
        <v>3.3611111111111107</v>
      </c>
      <c r="V118" s="89">
        <f t="shared" si="18"/>
        <v>1.0053096491487337</v>
      </c>
      <c r="W118" s="89">
        <f t="shared" si="19"/>
        <v>-1.68865585100403</v>
      </c>
      <c r="X118" s="89">
        <f t="shared" si="20"/>
        <v>-2</v>
      </c>
      <c r="Y118" s="89">
        <f t="shared" si="21"/>
        <v>-1.0716535899579935</v>
      </c>
      <c r="Z118" s="89">
        <f t="shared" si="22"/>
        <v>0.1404711468451496</v>
      </c>
      <c r="AA118" s="89">
        <f t="shared" si="23"/>
        <v>-0.7380887160087993</v>
      </c>
      <c r="AB118" s="89">
        <f t="shared" si="24"/>
        <v>-0.16666666666666666</v>
      </c>
      <c r="AC118" s="89">
        <f t="shared" si="25"/>
        <v>-0.5976175691636497</v>
      </c>
      <c r="AD118" s="89">
        <f t="shared" si="32"/>
        <v>0.35714675897306963</v>
      </c>
      <c r="AE118" s="89">
        <f t="shared" si="26"/>
        <v>-1.2357157641696834</v>
      </c>
      <c r="AF118" s="34">
        <f t="shared" si="33"/>
        <v>1.5269934498174647</v>
      </c>
    </row>
    <row r="119" spans="8:32" ht="12.75">
      <c r="H119" s="34">
        <f t="shared" si="27"/>
        <v>9.7</v>
      </c>
      <c r="I119" s="34">
        <v>97</v>
      </c>
      <c r="J119" s="34">
        <f t="shared" si="28"/>
        <v>98</v>
      </c>
      <c r="K119" s="34">
        <f>IF(I119&gt;=0,1,0)*Data!$D$3*Data!$D$17</f>
        <v>-2</v>
      </c>
      <c r="L119" s="34">
        <f>IF(I119&gt;99,1,0)*Data!$D$4*Data!$D$17</f>
        <v>0</v>
      </c>
      <c r="M119" s="34">
        <f>IF(I119&gt;199,1,0)*Data!$D$5*Data!$D$17</f>
        <v>0</v>
      </c>
      <c r="N119" s="34">
        <f>IF(I119&gt;299,1,0)*Data!$D$6*Data!$D$17</f>
        <v>0</v>
      </c>
      <c r="O119" s="34">
        <f>IF(I119&gt;399,1,0)*Data!$D$7*Data!$D$17</f>
        <v>0</v>
      </c>
      <c r="P119" s="34">
        <f>IF(I119&gt;499,1,0)*Data!$D$8*Data!$D$17</f>
        <v>0</v>
      </c>
      <c r="Q119" s="34">
        <f>IF(I119&gt;599,1,0)*Data!$D$9*Data!$D$17</f>
        <v>0</v>
      </c>
      <c r="R119" s="34">
        <f t="shared" si="29"/>
        <v>-2</v>
      </c>
      <c r="S119" s="34">
        <f t="shared" si="30"/>
        <v>4</v>
      </c>
      <c r="T119" s="34">
        <f t="shared" si="17"/>
        <v>-1.8333333333333333</v>
      </c>
      <c r="U119" s="34">
        <f t="shared" si="31"/>
        <v>3.3611111111111107</v>
      </c>
      <c r="V119" s="89">
        <f t="shared" si="18"/>
        <v>1.0157816246606997</v>
      </c>
      <c r="W119" s="89">
        <f t="shared" si="19"/>
        <v>-1.6997853859737277</v>
      </c>
      <c r="X119" s="89">
        <f t="shared" si="20"/>
        <v>-2</v>
      </c>
      <c r="Y119" s="89">
        <f t="shared" si="21"/>
        <v>-1.0539115909933554</v>
      </c>
      <c r="Z119" s="89">
        <f t="shared" si="22"/>
        <v>0.1413969592539463</v>
      </c>
      <c r="AA119" s="89">
        <f t="shared" si="23"/>
        <v>-0.7258691243814783</v>
      </c>
      <c r="AB119" s="89">
        <f t="shared" si="24"/>
        <v>-0.16666666666666666</v>
      </c>
      <c r="AC119" s="89">
        <f t="shared" si="25"/>
        <v>-0.584472165127532</v>
      </c>
      <c r="AD119" s="89">
        <f t="shared" si="32"/>
        <v>0.341607711808865</v>
      </c>
      <c r="AE119" s="89">
        <f t="shared" si="26"/>
        <v>-1.2488611682058013</v>
      </c>
      <c r="AF119" s="34">
        <f t="shared" si="33"/>
        <v>1.5596542174523587</v>
      </c>
    </row>
    <row r="120" spans="8:32" ht="12.75">
      <c r="H120" s="34">
        <f t="shared" si="27"/>
        <v>9.8</v>
      </c>
      <c r="I120" s="34">
        <v>98</v>
      </c>
      <c r="J120" s="34">
        <f t="shared" si="28"/>
        <v>99</v>
      </c>
      <c r="K120" s="34">
        <f>IF(I120&gt;=0,1,0)*Data!$D$3*Data!$D$17</f>
        <v>-2</v>
      </c>
      <c r="L120" s="34">
        <f>IF(I120&gt;99,1,0)*Data!$D$4*Data!$D$17</f>
        <v>0</v>
      </c>
      <c r="M120" s="34">
        <f>IF(I120&gt;199,1,0)*Data!$D$5*Data!$D$17</f>
        <v>0</v>
      </c>
      <c r="N120" s="34">
        <f>IF(I120&gt;299,1,0)*Data!$D$6*Data!$D$17</f>
        <v>0</v>
      </c>
      <c r="O120" s="34">
        <f>IF(I120&gt;399,1,0)*Data!$D$7*Data!$D$17</f>
        <v>0</v>
      </c>
      <c r="P120" s="34">
        <f>IF(I120&gt;499,1,0)*Data!$D$8*Data!$D$17</f>
        <v>0</v>
      </c>
      <c r="Q120" s="34">
        <f>IF(I120&gt;599,1,0)*Data!$D$9*Data!$D$17</f>
        <v>0</v>
      </c>
      <c r="R120" s="34">
        <f t="shared" si="29"/>
        <v>-2</v>
      </c>
      <c r="S120" s="34">
        <f t="shared" si="30"/>
        <v>4</v>
      </c>
      <c r="T120" s="34">
        <f t="shared" si="17"/>
        <v>-1.8333333333333333</v>
      </c>
      <c r="U120" s="34">
        <f t="shared" si="31"/>
        <v>3.3611111111111107</v>
      </c>
      <c r="V120" s="89">
        <f t="shared" si="18"/>
        <v>1.0262536001726656</v>
      </c>
      <c r="W120" s="89">
        <f t="shared" si="19"/>
        <v>-1.7107285203210132</v>
      </c>
      <c r="X120" s="89">
        <f t="shared" si="20"/>
        <v>-2</v>
      </c>
      <c r="Y120" s="89">
        <f t="shared" si="21"/>
        <v>-1.0360540187462606</v>
      </c>
      <c r="Z120" s="89">
        <f t="shared" si="22"/>
        <v>0.14230726589276188</v>
      </c>
      <c r="AA120" s="89">
        <f t="shared" si="23"/>
        <v>-0.7135699330248673</v>
      </c>
      <c r="AB120" s="89">
        <f t="shared" si="24"/>
        <v>-0.16666666666666666</v>
      </c>
      <c r="AC120" s="89">
        <f t="shared" si="25"/>
        <v>-0.5712626671321054</v>
      </c>
      <c r="AD120" s="89">
        <f t="shared" si="32"/>
        <v>0.32634103485888666</v>
      </c>
      <c r="AE120" s="89">
        <f t="shared" si="26"/>
        <v>-1.262070666201228</v>
      </c>
      <c r="AF120" s="34">
        <f t="shared" si="33"/>
        <v>1.5928223664856114</v>
      </c>
    </row>
    <row r="121" spans="8:32" ht="12.75">
      <c r="H121" s="34">
        <f t="shared" si="27"/>
        <v>9.9</v>
      </c>
      <c r="I121" s="34">
        <v>99</v>
      </c>
      <c r="J121" s="34">
        <f t="shared" si="28"/>
        <v>100</v>
      </c>
      <c r="K121" s="34">
        <f>IF(I121&gt;=0,1,0)*Data!$D$3*Data!$D$17</f>
        <v>-2</v>
      </c>
      <c r="L121" s="34">
        <f>IF(I121&gt;99,1,0)*Data!$D$4*Data!$D$17</f>
        <v>0</v>
      </c>
      <c r="M121" s="34">
        <f>IF(I121&gt;199,1,0)*Data!$D$5*Data!$D$17</f>
        <v>0</v>
      </c>
      <c r="N121" s="34">
        <f>IF(I121&gt;299,1,0)*Data!$D$6*Data!$D$17</f>
        <v>0</v>
      </c>
      <c r="O121" s="34">
        <f>IF(I121&gt;399,1,0)*Data!$D$7*Data!$D$17</f>
        <v>0</v>
      </c>
      <c r="P121" s="34">
        <f>IF(I121&gt;499,1,0)*Data!$D$8*Data!$D$17</f>
        <v>0</v>
      </c>
      <c r="Q121" s="34">
        <f>IF(I121&gt;599,1,0)*Data!$D$9*Data!$D$17</f>
        <v>0</v>
      </c>
      <c r="R121" s="34">
        <f t="shared" si="29"/>
        <v>-2</v>
      </c>
      <c r="S121" s="34">
        <f t="shared" si="30"/>
        <v>4</v>
      </c>
      <c r="T121" s="34">
        <f t="shared" si="17"/>
        <v>-1.8333333333333333</v>
      </c>
      <c r="U121" s="34">
        <f t="shared" si="31"/>
        <v>3.3611111111111107</v>
      </c>
      <c r="V121" s="89">
        <f t="shared" si="18"/>
        <v>1.0367255756846316</v>
      </c>
      <c r="W121" s="89">
        <f t="shared" si="19"/>
        <v>-1.721484054007887</v>
      </c>
      <c r="X121" s="89">
        <f t="shared" si="20"/>
        <v>-2</v>
      </c>
      <c r="Y121" s="89">
        <f t="shared" si="21"/>
        <v>-1.0180828315007429</v>
      </c>
      <c r="Z121" s="89">
        <f t="shared" si="22"/>
        <v>0.14320196693621517</v>
      </c>
      <c r="AA121" s="89">
        <f t="shared" si="23"/>
        <v>-0.7011924906838979</v>
      </c>
      <c r="AB121" s="89">
        <f t="shared" si="24"/>
        <v>-0.16666666666666666</v>
      </c>
      <c r="AC121" s="89">
        <f t="shared" si="25"/>
        <v>-0.5579905237476828</v>
      </c>
      <c r="AD121" s="89">
        <f t="shared" si="32"/>
        <v>0.3113534245922133</v>
      </c>
      <c r="AE121" s="89">
        <f t="shared" si="26"/>
        <v>-1.2753428095856505</v>
      </c>
      <c r="AF121" s="34">
        <f t="shared" si="33"/>
        <v>1.6264992819618207</v>
      </c>
    </row>
    <row r="122" spans="8:32" ht="12.75">
      <c r="H122" s="34">
        <f t="shared" si="27"/>
        <v>10</v>
      </c>
      <c r="I122" s="34">
        <v>100</v>
      </c>
      <c r="J122" s="34">
        <f t="shared" si="28"/>
        <v>101</v>
      </c>
      <c r="K122" s="34">
        <f>IF(I122&gt;=0,1,0)*Data!$D$3*Data!$D$17</f>
        <v>-2</v>
      </c>
      <c r="L122" s="34">
        <f>IF(I122&gt;99,1,0)*Data!$D$4*Data!$D$17</f>
        <v>4</v>
      </c>
      <c r="M122" s="34">
        <f>IF(I122&gt;199,1,0)*Data!$D$5*Data!$D$17</f>
        <v>0</v>
      </c>
      <c r="N122" s="34">
        <f>IF(I122&gt;299,1,0)*Data!$D$6*Data!$D$17</f>
        <v>0</v>
      </c>
      <c r="O122" s="34">
        <f>IF(I122&gt;399,1,0)*Data!$D$7*Data!$D$17</f>
        <v>0</v>
      </c>
      <c r="P122" s="34">
        <f>IF(I122&gt;499,1,0)*Data!$D$8*Data!$D$17</f>
        <v>0</v>
      </c>
      <c r="Q122" s="34">
        <f>IF(I122&gt;599,1,0)*Data!$D$9*Data!$D$17</f>
        <v>0</v>
      </c>
      <c r="R122" s="34">
        <f t="shared" si="29"/>
        <v>2</v>
      </c>
      <c r="S122" s="34">
        <f t="shared" si="30"/>
        <v>4</v>
      </c>
      <c r="T122" s="34">
        <f t="shared" si="17"/>
        <v>2.1666666666666665</v>
      </c>
      <c r="U122" s="34">
        <f t="shared" si="31"/>
        <v>4.694444444444444</v>
      </c>
      <c r="V122" s="89">
        <f t="shared" si="18"/>
        <v>1.0471975511965976</v>
      </c>
      <c r="W122" s="89">
        <f t="shared" si="19"/>
        <v>1.7320508075688772</v>
      </c>
      <c r="X122" s="89">
        <f t="shared" si="20"/>
        <v>2</v>
      </c>
      <c r="Y122" s="89">
        <f t="shared" si="21"/>
        <v>1.0000000000000002</v>
      </c>
      <c r="Z122" s="89">
        <f t="shared" si="22"/>
        <v>0.14408096427025444</v>
      </c>
      <c r="AA122" s="89">
        <f t="shared" si="23"/>
        <v>-0.6887381546846038</v>
      </c>
      <c r="AB122" s="89">
        <f t="shared" si="24"/>
        <v>-0.16666666666666666</v>
      </c>
      <c r="AC122" s="89">
        <f t="shared" si="25"/>
        <v>-0.5446571904143493</v>
      </c>
      <c r="AD122" s="89">
        <f t="shared" si="32"/>
        <v>0.2966514550700528</v>
      </c>
      <c r="AE122" s="89">
        <f t="shared" si="26"/>
        <v>2.711323857081016</v>
      </c>
      <c r="AF122" s="34">
        <f t="shared" si="33"/>
        <v>7.351277057976678</v>
      </c>
    </row>
    <row r="123" spans="8:32" ht="12.75">
      <c r="H123" s="34">
        <f t="shared" si="27"/>
        <v>10.1</v>
      </c>
      <c r="I123" s="34">
        <v>101</v>
      </c>
      <c r="J123" s="34">
        <f t="shared" si="28"/>
        <v>102</v>
      </c>
      <c r="K123" s="34">
        <f>IF(I123&gt;=0,1,0)*Data!$D$3*Data!$D$17</f>
        <v>-2</v>
      </c>
      <c r="L123" s="34">
        <f>IF(I123&gt;99,1,0)*Data!$D$4*Data!$D$17</f>
        <v>4</v>
      </c>
      <c r="M123" s="34">
        <f>IF(I123&gt;199,1,0)*Data!$D$5*Data!$D$17</f>
        <v>0</v>
      </c>
      <c r="N123" s="34">
        <f>IF(I123&gt;299,1,0)*Data!$D$6*Data!$D$17</f>
        <v>0</v>
      </c>
      <c r="O123" s="34">
        <f>IF(I123&gt;399,1,0)*Data!$D$7*Data!$D$17</f>
        <v>0</v>
      </c>
      <c r="P123" s="34">
        <f>IF(I123&gt;499,1,0)*Data!$D$8*Data!$D$17</f>
        <v>0</v>
      </c>
      <c r="Q123" s="34">
        <f>IF(I123&gt;599,1,0)*Data!$D$9*Data!$D$17</f>
        <v>0</v>
      </c>
      <c r="R123" s="34">
        <f t="shared" si="29"/>
        <v>2</v>
      </c>
      <c r="S123" s="34">
        <f t="shared" si="30"/>
        <v>4</v>
      </c>
      <c r="T123" s="34">
        <f t="shared" si="17"/>
        <v>2.1666666666666665</v>
      </c>
      <c r="U123" s="34">
        <f t="shared" si="31"/>
        <v>4.694444444444444</v>
      </c>
      <c r="V123" s="89">
        <f t="shared" si="18"/>
        <v>1.0576695267085636</v>
      </c>
      <c r="W123" s="89">
        <f t="shared" si="19"/>
        <v>1.7424276222403787</v>
      </c>
      <c r="X123" s="89">
        <f t="shared" si="20"/>
        <v>2</v>
      </c>
      <c r="Y123" s="89">
        <f t="shared" si="21"/>
        <v>0.9818075072302819</v>
      </c>
      <c r="Z123" s="89">
        <f t="shared" si="22"/>
        <v>0.14494416150291656</v>
      </c>
      <c r="AA123" s="89">
        <f t="shared" si="23"/>
        <v>-0.676208290785275</v>
      </c>
      <c r="AB123" s="89">
        <f t="shared" si="24"/>
        <v>-0.16666666666666666</v>
      </c>
      <c r="AC123" s="89">
        <f t="shared" si="25"/>
        <v>-0.5312641292823584</v>
      </c>
      <c r="AD123" s="89">
        <f t="shared" si="32"/>
        <v>0.2822415750621425</v>
      </c>
      <c r="AE123" s="89">
        <f t="shared" si="26"/>
        <v>2.697930795949025</v>
      </c>
      <c r="AF123" s="34">
        <f t="shared" si="33"/>
        <v>7.278830579730139</v>
      </c>
    </row>
    <row r="124" spans="8:32" ht="12.75">
      <c r="H124" s="34">
        <f t="shared" si="27"/>
        <v>10.2</v>
      </c>
      <c r="I124" s="34">
        <v>102</v>
      </c>
      <c r="J124" s="34">
        <f t="shared" si="28"/>
        <v>103</v>
      </c>
      <c r="K124" s="34">
        <f>IF(I124&gt;=0,1,0)*Data!$D$3*Data!$D$17</f>
        <v>-2</v>
      </c>
      <c r="L124" s="34">
        <f>IF(I124&gt;99,1,0)*Data!$D$4*Data!$D$17</f>
        <v>4</v>
      </c>
      <c r="M124" s="34">
        <f>IF(I124&gt;199,1,0)*Data!$D$5*Data!$D$17</f>
        <v>0</v>
      </c>
      <c r="N124" s="34">
        <f>IF(I124&gt;299,1,0)*Data!$D$6*Data!$D$17</f>
        <v>0</v>
      </c>
      <c r="O124" s="34">
        <f>IF(I124&gt;399,1,0)*Data!$D$7*Data!$D$17</f>
        <v>0</v>
      </c>
      <c r="P124" s="34">
        <f>IF(I124&gt;499,1,0)*Data!$D$8*Data!$D$17</f>
        <v>0</v>
      </c>
      <c r="Q124" s="34">
        <f>IF(I124&gt;599,1,0)*Data!$D$9*Data!$D$17</f>
        <v>0</v>
      </c>
      <c r="R124" s="34">
        <f t="shared" si="29"/>
        <v>2</v>
      </c>
      <c r="S124" s="34">
        <f t="shared" si="30"/>
        <v>4</v>
      </c>
      <c r="T124" s="34">
        <f t="shared" si="17"/>
        <v>2.1666666666666665</v>
      </c>
      <c r="U124" s="34">
        <f t="shared" si="31"/>
        <v>4.694444444444444</v>
      </c>
      <c r="V124" s="89">
        <f t="shared" si="18"/>
        <v>1.0681415022205296</v>
      </c>
      <c r="W124" s="89">
        <f t="shared" si="19"/>
        <v>1.7526133600877272</v>
      </c>
      <c r="X124" s="89">
        <f t="shared" si="20"/>
        <v>2</v>
      </c>
      <c r="Y124" s="89">
        <f t="shared" si="21"/>
        <v>0.9635073482034306</v>
      </c>
      <c r="Z124" s="89">
        <f t="shared" si="22"/>
        <v>0.14579146397489767</v>
      </c>
      <c r="AA124" s="89">
        <f t="shared" si="23"/>
        <v>-0.6636042730266867</v>
      </c>
      <c r="AB124" s="89">
        <f t="shared" si="24"/>
        <v>-0.16666666666666666</v>
      </c>
      <c r="AC124" s="89">
        <f t="shared" si="25"/>
        <v>-0.5178128090517891</v>
      </c>
      <c r="AD124" s="89">
        <f t="shared" si="32"/>
        <v>0.26813010521810454</v>
      </c>
      <c r="AE124" s="89">
        <f t="shared" si="26"/>
        <v>2.6844794757184554</v>
      </c>
      <c r="AF124" s="34">
        <f t="shared" si="33"/>
        <v>7.206430055553633</v>
      </c>
    </row>
    <row r="125" spans="8:32" ht="12.75">
      <c r="H125" s="34">
        <f t="shared" si="27"/>
        <v>10.3</v>
      </c>
      <c r="I125" s="34">
        <v>103</v>
      </c>
      <c r="J125" s="34">
        <f t="shared" si="28"/>
        <v>104</v>
      </c>
      <c r="K125" s="34">
        <f>IF(I125&gt;=0,1,0)*Data!$D$3*Data!$D$17</f>
        <v>-2</v>
      </c>
      <c r="L125" s="34">
        <f>IF(I125&gt;99,1,0)*Data!$D$4*Data!$D$17</f>
        <v>4</v>
      </c>
      <c r="M125" s="34">
        <f>IF(I125&gt;199,1,0)*Data!$D$5*Data!$D$17</f>
        <v>0</v>
      </c>
      <c r="N125" s="34">
        <f>IF(I125&gt;299,1,0)*Data!$D$6*Data!$D$17</f>
        <v>0</v>
      </c>
      <c r="O125" s="34">
        <f>IF(I125&gt;399,1,0)*Data!$D$7*Data!$D$17</f>
        <v>0</v>
      </c>
      <c r="P125" s="34">
        <f>IF(I125&gt;499,1,0)*Data!$D$8*Data!$D$17</f>
        <v>0</v>
      </c>
      <c r="Q125" s="34">
        <f>IF(I125&gt;599,1,0)*Data!$D$9*Data!$D$17</f>
        <v>0</v>
      </c>
      <c r="R125" s="34">
        <f t="shared" si="29"/>
        <v>2</v>
      </c>
      <c r="S125" s="34">
        <f t="shared" si="30"/>
        <v>4</v>
      </c>
      <c r="T125" s="34">
        <f t="shared" si="17"/>
        <v>2.1666666666666665</v>
      </c>
      <c r="U125" s="34">
        <f t="shared" si="31"/>
        <v>4.694444444444444</v>
      </c>
      <c r="V125" s="89">
        <f t="shared" si="18"/>
        <v>1.0786134777324956</v>
      </c>
      <c r="W125" s="89">
        <f t="shared" si="19"/>
        <v>1.7626069041299843</v>
      </c>
      <c r="X125" s="89">
        <f t="shared" si="20"/>
        <v>2</v>
      </c>
      <c r="Y125" s="89">
        <f t="shared" si="21"/>
        <v>0.9451015297381081</v>
      </c>
      <c r="Z125" s="89">
        <f t="shared" si="22"/>
        <v>0.14662277876993346</v>
      </c>
      <c r="AA125" s="89">
        <f t="shared" si="23"/>
        <v>-0.6509274835814206</v>
      </c>
      <c r="AB125" s="89">
        <f t="shared" si="24"/>
        <v>-0.16666666666666666</v>
      </c>
      <c r="AC125" s="89">
        <f t="shared" si="25"/>
        <v>-0.5043047048114871</v>
      </c>
      <c r="AD125" s="89">
        <f t="shared" si="32"/>
        <v>0.25432323529500117</v>
      </c>
      <c r="AE125" s="89">
        <f t="shared" si="26"/>
        <v>2.6709713714781538</v>
      </c>
      <c r="AF125" s="34">
        <f t="shared" si="33"/>
        <v>7.13408806725589</v>
      </c>
    </row>
    <row r="126" spans="8:32" ht="12.75">
      <c r="H126" s="34">
        <f t="shared" si="27"/>
        <v>10.4</v>
      </c>
      <c r="I126" s="34">
        <v>104</v>
      </c>
      <c r="J126" s="34">
        <f t="shared" si="28"/>
        <v>105</v>
      </c>
      <c r="K126" s="34">
        <f>IF(I126&gt;=0,1,0)*Data!$D$3*Data!$D$17</f>
        <v>-2</v>
      </c>
      <c r="L126" s="34">
        <f>IF(I126&gt;99,1,0)*Data!$D$4*Data!$D$17</f>
        <v>4</v>
      </c>
      <c r="M126" s="34">
        <f>IF(I126&gt;199,1,0)*Data!$D$5*Data!$D$17</f>
        <v>0</v>
      </c>
      <c r="N126" s="34">
        <f>IF(I126&gt;299,1,0)*Data!$D$6*Data!$D$17</f>
        <v>0</v>
      </c>
      <c r="O126" s="34">
        <f>IF(I126&gt;399,1,0)*Data!$D$7*Data!$D$17</f>
        <v>0</v>
      </c>
      <c r="P126" s="34">
        <f>IF(I126&gt;499,1,0)*Data!$D$8*Data!$D$17</f>
        <v>0</v>
      </c>
      <c r="Q126" s="34">
        <f>IF(I126&gt;599,1,0)*Data!$D$9*Data!$D$17</f>
        <v>0</v>
      </c>
      <c r="R126" s="34">
        <f t="shared" si="29"/>
        <v>2</v>
      </c>
      <c r="S126" s="34">
        <f t="shared" si="30"/>
        <v>4</v>
      </c>
      <c r="T126" s="34">
        <f t="shared" si="17"/>
        <v>2.1666666666666665</v>
      </c>
      <c r="U126" s="34">
        <f t="shared" si="31"/>
        <v>4.694444444444444</v>
      </c>
      <c r="V126" s="89">
        <f t="shared" si="18"/>
        <v>1.0890854532444616</v>
      </c>
      <c r="W126" s="89">
        <f t="shared" si="19"/>
        <v>1.7724071584624295</v>
      </c>
      <c r="X126" s="89">
        <f t="shared" si="20"/>
        <v>2</v>
      </c>
      <c r="Y126" s="89">
        <f t="shared" si="21"/>
        <v>0.9265920702397236</v>
      </c>
      <c r="Z126" s="89">
        <f t="shared" si="22"/>
        <v>0.1474380147249886</v>
      </c>
      <c r="AA126" s="89">
        <f t="shared" si="23"/>
        <v>-0.6381793126022939</v>
      </c>
      <c r="AB126" s="89">
        <f t="shared" si="24"/>
        <v>-0.16666666666666666</v>
      </c>
      <c r="AC126" s="89">
        <f t="shared" si="25"/>
        <v>-0.49074129787730525</v>
      </c>
      <c r="AD126" s="89">
        <f t="shared" si="32"/>
        <v>0.24082702144230203</v>
      </c>
      <c r="AE126" s="89">
        <f t="shared" si="26"/>
        <v>2.657407964543972</v>
      </c>
      <c r="AF126" s="34">
        <f t="shared" si="33"/>
        <v>7.061817090021735</v>
      </c>
    </row>
    <row r="127" spans="8:32" ht="12.75">
      <c r="H127" s="34">
        <f t="shared" si="27"/>
        <v>10.5</v>
      </c>
      <c r="I127" s="34">
        <v>105</v>
      </c>
      <c r="J127" s="34">
        <f t="shared" si="28"/>
        <v>106</v>
      </c>
      <c r="K127" s="34">
        <f>IF(I127&gt;=0,1,0)*Data!$D$3*Data!$D$17</f>
        <v>-2</v>
      </c>
      <c r="L127" s="34">
        <f>IF(I127&gt;99,1,0)*Data!$D$4*Data!$D$17</f>
        <v>4</v>
      </c>
      <c r="M127" s="34">
        <f>IF(I127&gt;199,1,0)*Data!$D$5*Data!$D$17</f>
        <v>0</v>
      </c>
      <c r="N127" s="34">
        <f>IF(I127&gt;299,1,0)*Data!$D$6*Data!$D$17</f>
        <v>0</v>
      </c>
      <c r="O127" s="34">
        <f>IF(I127&gt;399,1,0)*Data!$D$7*Data!$D$17</f>
        <v>0</v>
      </c>
      <c r="P127" s="34">
        <f>IF(I127&gt;499,1,0)*Data!$D$8*Data!$D$17</f>
        <v>0</v>
      </c>
      <c r="Q127" s="34">
        <f>IF(I127&gt;599,1,0)*Data!$D$9*Data!$D$17</f>
        <v>0</v>
      </c>
      <c r="R127" s="34">
        <f t="shared" si="29"/>
        <v>2</v>
      </c>
      <c r="S127" s="34">
        <f t="shared" si="30"/>
        <v>4</v>
      </c>
      <c r="T127" s="34">
        <f t="shared" si="17"/>
        <v>2.1666666666666665</v>
      </c>
      <c r="U127" s="34">
        <f t="shared" si="31"/>
        <v>4.694444444444444</v>
      </c>
      <c r="V127" s="89">
        <f t="shared" si="18"/>
        <v>1.0995574287564276</v>
      </c>
      <c r="W127" s="89">
        <f t="shared" si="19"/>
        <v>1.7820130483767356</v>
      </c>
      <c r="X127" s="89">
        <f t="shared" si="20"/>
        <v>2</v>
      </c>
      <c r="Y127" s="89">
        <f t="shared" si="21"/>
        <v>0.9079809994790936</v>
      </c>
      <c r="Z127" s="89">
        <f t="shared" si="22"/>
        <v>0.1482370824402537</v>
      </c>
      <c r="AA127" s="89">
        <f t="shared" si="23"/>
        <v>-0.625361158069913</v>
      </c>
      <c r="AB127" s="89">
        <f t="shared" si="24"/>
        <v>-0.16666666666666666</v>
      </c>
      <c r="AC127" s="89">
        <f t="shared" si="25"/>
        <v>-0.4771240756296593</v>
      </c>
      <c r="AD127" s="89">
        <f t="shared" si="32"/>
        <v>0.22764738354545686</v>
      </c>
      <c r="AE127" s="89">
        <f t="shared" si="26"/>
        <v>2.643790742296326</v>
      </c>
      <c r="AF127" s="34">
        <f t="shared" si="33"/>
        <v>6.989629489051757</v>
      </c>
    </row>
    <row r="128" spans="8:32" ht="12.75">
      <c r="H128" s="34">
        <f t="shared" si="27"/>
        <v>10.6</v>
      </c>
      <c r="I128" s="34">
        <v>106</v>
      </c>
      <c r="J128" s="34">
        <f t="shared" si="28"/>
        <v>107</v>
      </c>
      <c r="K128" s="34">
        <f>IF(I128&gt;=0,1,0)*Data!$D$3*Data!$D$17</f>
        <v>-2</v>
      </c>
      <c r="L128" s="34">
        <f>IF(I128&gt;99,1,0)*Data!$D$4*Data!$D$17</f>
        <v>4</v>
      </c>
      <c r="M128" s="34">
        <f>IF(I128&gt;199,1,0)*Data!$D$5*Data!$D$17</f>
        <v>0</v>
      </c>
      <c r="N128" s="34">
        <f>IF(I128&gt;299,1,0)*Data!$D$6*Data!$D$17</f>
        <v>0</v>
      </c>
      <c r="O128" s="34">
        <f>IF(I128&gt;399,1,0)*Data!$D$7*Data!$D$17</f>
        <v>0</v>
      </c>
      <c r="P128" s="34">
        <f>IF(I128&gt;499,1,0)*Data!$D$8*Data!$D$17</f>
        <v>0</v>
      </c>
      <c r="Q128" s="34">
        <f>IF(I128&gt;599,1,0)*Data!$D$9*Data!$D$17</f>
        <v>0</v>
      </c>
      <c r="R128" s="34">
        <f t="shared" si="29"/>
        <v>2</v>
      </c>
      <c r="S128" s="34">
        <f t="shared" si="30"/>
        <v>4</v>
      </c>
      <c r="T128" s="34">
        <f t="shared" si="17"/>
        <v>2.1666666666666665</v>
      </c>
      <c r="U128" s="34">
        <f t="shared" si="31"/>
        <v>4.694444444444444</v>
      </c>
      <c r="V128" s="89">
        <f t="shared" si="18"/>
        <v>1.1100294042683936</v>
      </c>
      <c r="W128" s="89">
        <f t="shared" si="19"/>
        <v>1.7914235204788258</v>
      </c>
      <c r="X128" s="89">
        <f t="shared" si="20"/>
        <v>2</v>
      </c>
      <c r="Y128" s="89">
        <f t="shared" si="21"/>
        <v>0.889270358369855</v>
      </c>
      <c r="Z128" s="89">
        <f t="shared" si="22"/>
        <v>0.14901989428894918</v>
      </c>
      <c r="AA128" s="89">
        <f t="shared" si="23"/>
        <v>-0.6124744256393702</v>
      </c>
      <c r="AB128" s="89">
        <f t="shared" si="24"/>
        <v>-0.16666666666666666</v>
      </c>
      <c r="AC128" s="89">
        <f t="shared" si="25"/>
        <v>-0.463454531350421</v>
      </c>
      <c r="AD128" s="89">
        <f t="shared" si="32"/>
        <v>0.21479010262923834</v>
      </c>
      <c r="AE128" s="89">
        <f t="shared" si="26"/>
        <v>2.6301211980170875</v>
      </c>
      <c r="AF128" s="34">
        <f t="shared" si="33"/>
        <v>6.9175375162588395</v>
      </c>
    </row>
    <row r="129" spans="8:32" ht="12.75">
      <c r="H129" s="34">
        <f t="shared" si="27"/>
        <v>10.7</v>
      </c>
      <c r="I129" s="34">
        <v>107</v>
      </c>
      <c r="J129" s="34">
        <f t="shared" si="28"/>
        <v>108</v>
      </c>
      <c r="K129" s="34">
        <f>IF(I129&gt;=0,1,0)*Data!$D$3*Data!$D$17</f>
        <v>-2</v>
      </c>
      <c r="L129" s="34">
        <f>IF(I129&gt;99,1,0)*Data!$D$4*Data!$D$17</f>
        <v>4</v>
      </c>
      <c r="M129" s="34">
        <f>IF(I129&gt;199,1,0)*Data!$D$5*Data!$D$17</f>
        <v>0</v>
      </c>
      <c r="N129" s="34">
        <f>IF(I129&gt;299,1,0)*Data!$D$6*Data!$D$17</f>
        <v>0</v>
      </c>
      <c r="O129" s="34">
        <f>IF(I129&gt;399,1,0)*Data!$D$7*Data!$D$17</f>
        <v>0</v>
      </c>
      <c r="P129" s="34">
        <f>IF(I129&gt;499,1,0)*Data!$D$8*Data!$D$17</f>
        <v>0</v>
      </c>
      <c r="Q129" s="34">
        <f>IF(I129&gt;599,1,0)*Data!$D$9*Data!$D$17</f>
        <v>0</v>
      </c>
      <c r="R129" s="34">
        <f t="shared" si="29"/>
        <v>2</v>
      </c>
      <c r="S129" s="34">
        <f t="shared" si="30"/>
        <v>4</v>
      </c>
      <c r="T129" s="34">
        <f t="shared" si="17"/>
        <v>2.1666666666666665</v>
      </c>
      <c r="U129" s="34">
        <f t="shared" si="31"/>
        <v>4.694444444444444</v>
      </c>
      <c r="V129" s="89">
        <f t="shared" si="18"/>
        <v>1.1205013797803594</v>
      </c>
      <c r="W129" s="89">
        <f t="shared" si="19"/>
        <v>1.8006375428043868</v>
      </c>
      <c r="X129" s="89">
        <f t="shared" si="20"/>
        <v>2</v>
      </c>
      <c r="Y129" s="89">
        <f t="shared" si="21"/>
        <v>0.8704621987446555</v>
      </c>
      <c r="Z129" s="89">
        <f t="shared" si="22"/>
        <v>0.14978636442693424</v>
      </c>
      <c r="AA129" s="89">
        <f t="shared" si="23"/>
        <v>-0.5995205284860967</v>
      </c>
      <c r="AB129" s="89">
        <f t="shared" si="24"/>
        <v>-0.16666666666666666</v>
      </c>
      <c r="AC129" s="89">
        <f t="shared" si="25"/>
        <v>-0.44973416405916244</v>
      </c>
      <c r="AD129" s="89">
        <f t="shared" si="32"/>
        <v>0.20226081832199364</v>
      </c>
      <c r="AE129" s="89">
        <f t="shared" si="26"/>
        <v>2.616400830725829</v>
      </c>
      <c r="AF129" s="34">
        <f t="shared" si="33"/>
        <v>6.845553307022809</v>
      </c>
    </row>
    <row r="130" spans="8:32" ht="12.75">
      <c r="H130" s="34">
        <f t="shared" si="27"/>
        <v>10.8</v>
      </c>
      <c r="I130" s="34">
        <v>108</v>
      </c>
      <c r="J130" s="34">
        <f t="shared" si="28"/>
        <v>109</v>
      </c>
      <c r="K130" s="34">
        <f>IF(I130&gt;=0,1,0)*Data!$D$3*Data!$D$17</f>
        <v>-2</v>
      </c>
      <c r="L130" s="34">
        <f>IF(I130&gt;99,1,0)*Data!$D$4*Data!$D$17</f>
        <v>4</v>
      </c>
      <c r="M130" s="34">
        <f>IF(I130&gt;199,1,0)*Data!$D$5*Data!$D$17</f>
        <v>0</v>
      </c>
      <c r="N130" s="34">
        <f>IF(I130&gt;299,1,0)*Data!$D$6*Data!$D$17</f>
        <v>0</v>
      </c>
      <c r="O130" s="34">
        <f>IF(I130&gt;399,1,0)*Data!$D$7*Data!$D$17</f>
        <v>0</v>
      </c>
      <c r="P130" s="34">
        <f>IF(I130&gt;499,1,0)*Data!$D$8*Data!$D$17</f>
        <v>0</v>
      </c>
      <c r="Q130" s="34">
        <f>IF(I130&gt;599,1,0)*Data!$D$9*Data!$D$17</f>
        <v>0</v>
      </c>
      <c r="R130" s="34">
        <f t="shared" si="29"/>
        <v>2</v>
      </c>
      <c r="S130" s="34">
        <f t="shared" si="30"/>
        <v>4</v>
      </c>
      <c r="T130" s="34">
        <f t="shared" si="17"/>
        <v>2.1666666666666665</v>
      </c>
      <c r="U130" s="34">
        <f t="shared" si="31"/>
        <v>4.694444444444444</v>
      </c>
      <c r="V130" s="89">
        <f t="shared" si="18"/>
        <v>1.1309733552923253</v>
      </c>
      <c r="W130" s="89">
        <f t="shared" si="19"/>
        <v>1.809654104932039</v>
      </c>
      <c r="X130" s="89">
        <f t="shared" si="20"/>
        <v>2</v>
      </c>
      <c r="Y130" s="89">
        <f t="shared" si="21"/>
        <v>0.8515585831301457</v>
      </c>
      <c r="Z130" s="89">
        <f t="shared" si="22"/>
        <v>0.15053640880212105</v>
      </c>
      <c r="AA130" s="89">
        <f t="shared" si="23"/>
        <v>-0.5865008871508922</v>
      </c>
      <c r="AB130" s="89">
        <f t="shared" si="24"/>
        <v>-0.16666666666666666</v>
      </c>
      <c r="AC130" s="89">
        <f t="shared" si="25"/>
        <v>-0.43596447834877117</v>
      </c>
      <c r="AD130" s="89">
        <f t="shared" si="32"/>
        <v>0.19006502638191616</v>
      </c>
      <c r="AE130" s="89">
        <f t="shared" si="26"/>
        <v>2.6026311450154376</v>
      </c>
      <c r="AF130" s="34">
        <f t="shared" si="33"/>
        <v>6.773688877004368</v>
      </c>
    </row>
    <row r="131" spans="8:32" ht="12.75">
      <c r="H131" s="34">
        <f t="shared" si="27"/>
        <v>10.9</v>
      </c>
      <c r="I131" s="34">
        <v>109</v>
      </c>
      <c r="J131" s="34">
        <f t="shared" si="28"/>
        <v>110</v>
      </c>
      <c r="K131" s="34">
        <f>IF(I131&gt;=0,1,0)*Data!$D$3*Data!$D$17</f>
        <v>-2</v>
      </c>
      <c r="L131" s="34">
        <f>IF(I131&gt;99,1,0)*Data!$D$4*Data!$D$17</f>
        <v>4</v>
      </c>
      <c r="M131" s="34">
        <f>IF(I131&gt;199,1,0)*Data!$D$5*Data!$D$17</f>
        <v>0</v>
      </c>
      <c r="N131" s="34">
        <f>IF(I131&gt;299,1,0)*Data!$D$6*Data!$D$17</f>
        <v>0</v>
      </c>
      <c r="O131" s="34">
        <f>IF(I131&gt;399,1,0)*Data!$D$7*Data!$D$17</f>
        <v>0</v>
      </c>
      <c r="P131" s="34">
        <f>IF(I131&gt;499,1,0)*Data!$D$8*Data!$D$17</f>
        <v>0</v>
      </c>
      <c r="Q131" s="34">
        <f>IF(I131&gt;599,1,0)*Data!$D$9*Data!$D$17</f>
        <v>0</v>
      </c>
      <c r="R131" s="34">
        <f t="shared" si="29"/>
        <v>2</v>
      </c>
      <c r="S131" s="34">
        <f t="shared" si="30"/>
        <v>4</v>
      </c>
      <c r="T131" s="34">
        <f t="shared" si="17"/>
        <v>2.1666666666666665</v>
      </c>
      <c r="U131" s="34">
        <f t="shared" si="31"/>
        <v>4.694444444444444</v>
      </c>
      <c r="V131" s="89">
        <f t="shared" si="18"/>
        <v>1.1414453308042913</v>
      </c>
      <c r="W131" s="89">
        <f t="shared" si="19"/>
        <v>1.8184722180941368</v>
      </c>
      <c r="X131" s="89">
        <f t="shared" si="20"/>
        <v>2</v>
      </c>
      <c r="Y131" s="89">
        <f t="shared" si="21"/>
        <v>0.8325615845208028</v>
      </c>
      <c r="Z131" s="89">
        <f t="shared" si="22"/>
        <v>0.15126994516369152</v>
      </c>
      <c r="AA131" s="89">
        <f t="shared" si="23"/>
        <v>-0.5734169293841473</v>
      </c>
      <c r="AB131" s="89">
        <f t="shared" si="24"/>
        <v>-0.16666666666666666</v>
      </c>
      <c r="AC131" s="89">
        <f t="shared" si="25"/>
        <v>-0.4221469842204558</v>
      </c>
      <c r="AD131" s="89">
        <f t="shared" si="32"/>
        <v>0.17820807628642577</v>
      </c>
      <c r="AE131" s="89">
        <f t="shared" si="26"/>
        <v>2.5888136508871225</v>
      </c>
      <c r="AF131" s="34">
        <f t="shared" si="33"/>
        <v>6.701956119019512</v>
      </c>
    </row>
    <row r="132" spans="8:32" ht="12.75">
      <c r="H132" s="34">
        <f t="shared" si="27"/>
        <v>11</v>
      </c>
      <c r="I132" s="34">
        <v>110</v>
      </c>
      <c r="J132" s="34">
        <f t="shared" si="28"/>
        <v>111</v>
      </c>
      <c r="K132" s="34">
        <f>IF(I132&gt;=0,1,0)*Data!$D$3*Data!$D$17</f>
        <v>-2</v>
      </c>
      <c r="L132" s="34">
        <f>IF(I132&gt;99,1,0)*Data!$D$4*Data!$D$17</f>
        <v>4</v>
      </c>
      <c r="M132" s="34">
        <f>IF(I132&gt;199,1,0)*Data!$D$5*Data!$D$17</f>
        <v>0</v>
      </c>
      <c r="N132" s="34">
        <f>IF(I132&gt;299,1,0)*Data!$D$6*Data!$D$17</f>
        <v>0</v>
      </c>
      <c r="O132" s="34">
        <f>IF(I132&gt;399,1,0)*Data!$D$7*Data!$D$17</f>
        <v>0</v>
      </c>
      <c r="P132" s="34">
        <f>IF(I132&gt;499,1,0)*Data!$D$8*Data!$D$17</f>
        <v>0</v>
      </c>
      <c r="Q132" s="34">
        <f>IF(I132&gt;599,1,0)*Data!$D$9*Data!$D$17</f>
        <v>0</v>
      </c>
      <c r="R132" s="34">
        <f t="shared" si="29"/>
        <v>2</v>
      </c>
      <c r="S132" s="34">
        <f t="shared" si="30"/>
        <v>4</v>
      </c>
      <c r="T132" s="34">
        <f t="shared" si="17"/>
        <v>2.1666666666666665</v>
      </c>
      <c r="U132" s="34">
        <f t="shared" si="31"/>
        <v>4.694444444444444</v>
      </c>
      <c r="V132" s="89">
        <f t="shared" si="18"/>
        <v>1.1519173063162573</v>
      </c>
      <c r="W132" s="89">
        <f t="shared" si="19"/>
        <v>1.8270909152852017</v>
      </c>
      <c r="X132" s="89">
        <f t="shared" si="20"/>
        <v>2</v>
      </c>
      <c r="Y132" s="89">
        <f t="shared" si="21"/>
        <v>0.8134732861516007</v>
      </c>
      <c r="Z132" s="89">
        <f t="shared" si="22"/>
        <v>0.15198689307111748</v>
      </c>
      <c r="AA132" s="89">
        <f t="shared" si="23"/>
        <v>-0.5602700899892741</v>
      </c>
      <c r="AB132" s="89">
        <f t="shared" si="24"/>
        <v>-0.16666666666666666</v>
      </c>
      <c r="AC132" s="89">
        <f t="shared" si="25"/>
        <v>-0.4082831969181566</v>
      </c>
      <c r="AD132" s="89">
        <f t="shared" si="32"/>
        <v>0.16669516888571026</v>
      </c>
      <c r="AE132" s="89">
        <f t="shared" si="26"/>
        <v>2.5749498635848234</v>
      </c>
      <c r="AF132" s="34">
        <f t="shared" si="33"/>
        <v>6.6303667999755005</v>
      </c>
    </row>
    <row r="133" spans="8:32" ht="12.75">
      <c r="H133" s="34">
        <f t="shared" si="27"/>
        <v>11.1</v>
      </c>
      <c r="I133" s="34">
        <v>111</v>
      </c>
      <c r="J133" s="34">
        <f t="shared" si="28"/>
        <v>112</v>
      </c>
      <c r="K133" s="34">
        <f>IF(I133&gt;=0,1,0)*Data!$D$3*Data!$D$17</f>
        <v>-2</v>
      </c>
      <c r="L133" s="34">
        <f>IF(I133&gt;99,1,0)*Data!$D$4*Data!$D$17</f>
        <v>4</v>
      </c>
      <c r="M133" s="34">
        <f>IF(I133&gt;199,1,0)*Data!$D$5*Data!$D$17</f>
        <v>0</v>
      </c>
      <c r="N133" s="34">
        <f>IF(I133&gt;299,1,0)*Data!$D$6*Data!$D$17</f>
        <v>0</v>
      </c>
      <c r="O133" s="34">
        <f>IF(I133&gt;399,1,0)*Data!$D$7*Data!$D$17</f>
        <v>0</v>
      </c>
      <c r="P133" s="34">
        <f>IF(I133&gt;499,1,0)*Data!$D$8*Data!$D$17</f>
        <v>0</v>
      </c>
      <c r="Q133" s="34">
        <f>IF(I133&gt;599,1,0)*Data!$D$9*Data!$D$17</f>
        <v>0</v>
      </c>
      <c r="R133" s="34">
        <f t="shared" si="29"/>
        <v>2</v>
      </c>
      <c r="S133" s="34">
        <f t="shared" si="30"/>
        <v>4</v>
      </c>
      <c r="T133" s="34">
        <f t="shared" si="17"/>
        <v>2.1666666666666665</v>
      </c>
      <c r="U133" s="34">
        <f t="shared" si="31"/>
        <v>4.694444444444444</v>
      </c>
      <c r="V133" s="89">
        <f t="shared" si="18"/>
        <v>1.1623892818282233</v>
      </c>
      <c r="W133" s="89">
        <f t="shared" si="19"/>
        <v>1.835509251367962</v>
      </c>
      <c r="X133" s="89">
        <f t="shared" si="20"/>
        <v>2</v>
      </c>
      <c r="Y133" s="89">
        <f t="shared" si="21"/>
        <v>0.7942957812695616</v>
      </c>
      <c r="Z133" s="89">
        <f t="shared" si="22"/>
        <v>0.15268717390298156</v>
      </c>
      <c r="AA133" s="89">
        <f t="shared" si="23"/>
        <v>-0.5470618106653634</v>
      </c>
      <c r="AB133" s="89">
        <f t="shared" si="24"/>
        <v>-0.16666666666666666</v>
      </c>
      <c r="AC133" s="89">
        <f t="shared" si="25"/>
        <v>-0.3943746367623818</v>
      </c>
      <c r="AD133" s="89">
        <f t="shared" si="32"/>
        <v>0.1555313541214606</v>
      </c>
      <c r="AE133" s="89">
        <f t="shared" si="26"/>
        <v>2.5610413034290485</v>
      </c>
      <c r="AF133" s="34">
        <f t="shared" si="33"/>
        <v>6.55893255786956</v>
      </c>
    </row>
    <row r="134" spans="8:32" ht="12.75">
      <c r="H134" s="34">
        <f t="shared" si="27"/>
        <v>11.2</v>
      </c>
      <c r="I134" s="34">
        <v>112</v>
      </c>
      <c r="J134" s="34">
        <f t="shared" si="28"/>
        <v>113</v>
      </c>
      <c r="K134" s="34">
        <f>IF(I134&gt;=0,1,0)*Data!$D$3*Data!$D$17</f>
        <v>-2</v>
      </c>
      <c r="L134" s="34">
        <f>IF(I134&gt;99,1,0)*Data!$D$4*Data!$D$17</f>
        <v>4</v>
      </c>
      <c r="M134" s="34">
        <f>IF(I134&gt;199,1,0)*Data!$D$5*Data!$D$17</f>
        <v>0</v>
      </c>
      <c r="N134" s="34">
        <f>IF(I134&gt;299,1,0)*Data!$D$6*Data!$D$17</f>
        <v>0</v>
      </c>
      <c r="O134" s="34">
        <f>IF(I134&gt;399,1,0)*Data!$D$7*Data!$D$17</f>
        <v>0</v>
      </c>
      <c r="P134" s="34">
        <f>IF(I134&gt;499,1,0)*Data!$D$8*Data!$D$17</f>
        <v>0</v>
      </c>
      <c r="Q134" s="34">
        <f>IF(I134&gt;599,1,0)*Data!$D$9*Data!$D$17</f>
        <v>0</v>
      </c>
      <c r="R134" s="34">
        <f t="shared" si="29"/>
        <v>2</v>
      </c>
      <c r="S134" s="34">
        <f t="shared" si="30"/>
        <v>4</v>
      </c>
      <c r="T134" s="34">
        <f t="shared" si="17"/>
        <v>2.1666666666666665</v>
      </c>
      <c r="U134" s="34">
        <f t="shared" si="31"/>
        <v>4.694444444444444</v>
      </c>
      <c r="V134" s="89">
        <f t="shared" si="18"/>
        <v>1.1728612573401893</v>
      </c>
      <c r="W134" s="89">
        <f t="shared" si="19"/>
        <v>1.843726303177001</v>
      </c>
      <c r="X134" s="89">
        <f t="shared" si="20"/>
        <v>2</v>
      </c>
      <c r="Y134" s="89">
        <f t="shared" si="21"/>
        <v>0.7750311729042062</v>
      </c>
      <c r="Z134" s="89">
        <f t="shared" si="22"/>
        <v>0.15337071086559917</v>
      </c>
      <c r="AA134" s="89">
        <f t="shared" si="23"/>
        <v>-0.533793539849087</v>
      </c>
      <c r="AB134" s="89">
        <f t="shared" si="24"/>
        <v>-0.16666666666666666</v>
      </c>
      <c r="AC134" s="89">
        <f t="shared" si="25"/>
        <v>-0.3804228289834878</v>
      </c>
      <c r="AD134" s="89">
        <f t="shared" si="32"/>
        <v>0.1447215288118</v>
      </c>
      <c r="AE134" s="89">
        <f t="shared" si="26"/>
        <v>2.5470894956501544</v>
      </c>
      <c r="AF134" s="34">
        <f t="shared" si="33"/>
        <v>6.487664898851358</v>
      </c>
    </row>
    <row r="135" spans="8:32" ht="12.75">
      <c r="H135" s="34">
        <f t="shared" si="27"/>
        <v>11.3</v>
      </c>
      <c r="I135" s="34">
        <v>113</v>
      </c>
      <c r="J135" s="34">
        <f t="shared" si="28"/>
        <v>114</v>
      </c>
      <c r="K135" s="34">
        <f>IF(I135&gt;=0,1,0)*Data!$D$3*Data!$D$17</f>
        <v>-2</v>
      </c>
      <c r="L135" s="34">
        <f>IF(I135&gt;99,1,0)*Data!$D$4*Data!$D$17</f>
        <v>4</v>
      </c>
      <c r="M135" s="34">
        <f>IF(I135&gt;199,1,0)*Data!$D$5*Data!$D$17</f>
        <v>0</v>
      </c>
      <c r="N135" s="34">
        <f>IF(I135&gt;299,1,0)*Data!$D$6*Data!$D$17</f>
        <v>0</v>
      </c>
      <c r="O135" s="34">
        <f>IF(I135&gt;399,1,0)*Data!$D$7*Data!$D$17</f>
        <v>0</v>
      </c>
      <c r="P135" s="34">
        <f>IF(I135&gt;499,1,0)*Data!$D$8*Data!$D$17</f>
        <v>0</v>
      </c>
      <c r="Q135" s="34">
        <f>IF(I135&gt;599,1,0)*Data!$D$9*Data!$D$17</f>
        <v>0</v>
      </c>
      <c r="R135" s="34">
        <f t="shared" si="29"/>
        <v>2</v>
      </c>
      <c r="S135" s="34">
        <f t="shared" si="30"/>
        <v>4</v>
      </c>
      <c r="T135" s="34">
        <f t="shared" si="17"/>
        <v>2.1666666666666665</v>
      </c>
      <c r="U135" s="34">
        <f t="shared" si="31"/>
        <v>4.694444444444444</v>
      </c>
      <c r="V135" s="89">
        <f t="shared" si="18"/>
        <v>1.1833332328521553</v>
      </c>
      <c r="W135" s="89">
        <f t="shared" si="19"/>
        <v>1.8517411696199895</v>
      </c>
      <c r="X135" s="89">
        <f t="shared" si="20"/>
        <v>2</v>
      </c>
      <c r="Y135" s="89">
        <f t="shared" si="21"/>
        <v>0.7556815736369346</v>
      </c>
      <c r="Z135" s="89">
        <f t="shared" si="22"/>
        <v>0.1540374290014395</v>
      </c>
      <c r="AA135" s="89">
        <f t="shared" si="23"/>
        <v>-0.5204667325558597</v>
      </c>
      <c r="AB135" s="89">
        <f t="shared" si="24"/>
        <v>-0.16666666666666666</v>
      </c>
      <c r="AC135" s="89">
        <f t="shared" si="25"/>
        <v>-0.36642930355442027</v>
      </c>
      <c r="AD135" s="89">
        <f t="shared" si="32"/>
        <v>0.13427043450337747</v>
      </c>
      <c r="AE135" s="89">
        <f t="shared" si="26"/>
        <v>2.533095970221087</v>
      </c>
      <c r="AF135" s="34">
        <f t="shared" si="33"/>
        <v>6.41657519435031</v>
      </c>
    </row>
    <row r="136" spans="8:32" ht="12.75">
      <c r="H136" s="34">
        <f t="shared" si="27"/>
        <v>11.4</v>
      </c>
      <c r="I136" s="34">
        <v>114</v>
      </c>
      <c r="J136" s="34">
        <f t="shared" si="28"/>
        <v>115</v>
      </c>
      <c r="K136" s="34">
        <f>IF(I136&gt;=0,1,0)*Data!$D$3*Data!$D$17</f>
        <v>-2</v>
      </c>
      <c r="L136" s="34">
        <f>IF(I136&gt;99,1,0)*Data!$D$4*Data!$D$17</f>
        <v>4</v>
      </c>
      <c r="M136" s="34">
        <f>IF(I136&gt;199,1,0)*Data!$D$5*Data!$D$17</f>
        <v>0</v>
      </c>
      <c r="N136" s="34">
        <f>IF(I136&gt;299,1,0)*Data!$D$6*Data!$D$17</f>
        <v>0</v>
      </c>
      <c r="O136" s="34">
        <f>IF(I136&gt;399,1,0)*Data!$D$7*Data!$D$17</f>
        <v>0</v>
      </c>
      <c r="P136" s="34">
        <f>IF(I136&gt;499,1,0)*Data!$D$8*Data!$D$17</f>
        <v>0</v>
      </c>
      <c r="Q136" s="34">
        <f>IF(I136&gt;599,1,0)*Data!$D$9*Data!$D$17</f>
        <v>0</v>
      </c>
      <c r="R136" s="34">
        <f t="shared" si="29"/>
        <v>2</v>
      </c>
      <c r="S136" s="34">
        <f t="shared" si="30"/>
        <v>4</v>
      </c>
      <c r="T136" s="34">
        <f t="shared" si="17"/>
        <v>2.1666666666666665</v>
      </c>
      <c r="U136" s="34">
        <f t="shared" si="31"/>
        <v>4.694444444444444</v>
      </c>
      <c r="V136" s="89">
        <f t="shared" si="18"/>
        <v>1.1938052083641213</v>
      </c>
      <c r="W136" s="89">
        <f t="shared" si="19"/>
        <v>1.8595529717765027</v>
      </c>
      <c r="X136" s="89">
        <f t="shared" si="20"/>
        <v>2</v>
      </c>
      <c r="Y136" s="89">
        <f t="shared" si="21"/>
        <v>0.7362491053693562</v>
      </c>
      <c r="Z136" s="89">
        <f t="shared" si="22"/>
        <v>0.15468725519734577</v>
      </c>
      <c r="AA136" s="89">
        <f t="shared" si="23"/>
        <v>-0.5070828502202807</v>
      </c>
      <c r="AB136" s="89">
        <f t="shared" si="24"/>
        <v>-0.16666666666666666</v>
      </c>
      <c r="AC136" s="89">
        <f t="shared" si="25"/>
        <v>-0.3523955950229349</v>
      </c>
      <c r="AD136" s="89">
        <f t="shared" si="32"/>
        <v>0.12418265539156832</v>
      </c>
      <c r="AE136" s="89">
        <f t="shared" si="26"/>
        <v>2.5190622616896015</v>
      </c>
      <c r="AF136" s="34">
        <f t="shared" si="33"/>
        <v>6.34567467826873</v>
      </c>
    </row>
    <row r="137" spans="8:32" ht="12.75">
      <c r="H137" s="34">
        <f t="shared" si="27"/>
        <v>11.5</v>
      </c>
      <c r="I137" s="34">
        <v>115</v>
      </c>
      <c r="J137" s="34">
        <f t="shared" si="28"/>
        <v>116</v>
      </c>
      <c r="K137" s="34">
        <f>IF(I137&gt;=0,1,0)*Data!$D$3*Data!$D$17</f>
        <v>-2</v>
      </c>
      <c r="L137" s="34">
        <f>IF(I137&gt;99,1,0)*Data!$D$4*Data!$D$17</f>
        <v>4</v>
      </c>
      <c r="M137" s="34">
        <f>IF(I137&gt;199,1,0)*Data!$D$5*Data!$D$17</f>
        <v>0</v>
      </c>
      <c r="N137" s="34">
        <f>IF(I137&gt;299,1,0)*Data!$D$6*Data!$D$17</f>
        <v>0</v>
      </c>
      <c r="O137" s="34">
        <f>IF(I137&gt;399,1,0)*Data!$D$7*Data!$D$17</f>
        <v>0</v>
      </c>
      <c r="P137" s="34">
        <f>IF(I137&gt;499,1,0)*Data!$D$8*Data!$D$17</f>
        <v>0</v>
      </c>
      <c r="Q137" s="34">
        <f>IF(I137&gt;599,1,0)*Data!$D$9*Data!$D$17</f>
        <v>0</v>
      </c>
      <c r="R137" s="34">
        <f t="shared" si="29"/>
        <v>2</v>
      </c>
      <c r="S137" s="34">
        <f t="shared" si="30"/>
        <v>4</v>
      </c>
      <c r="T137" s="34">
        <f t="shared" si="17"/>
        <v>2.1666666666666665</v>
      </c>
      <c r="U137" s="34">
        <f t="shared" si="31"/>
        <v>4.694444444444444</v>
      </c>
      <c r="V137" s="89">
        <f t="shared" si="18"/>
        <v>1.2042771838760873</v>
      </c>
      <c r="W137" s="89">
        <f t="shared" si="19"/>
        <v>1.8671608529944035</v>
      </c>
      <c r="X137" s="89">
        <f t="shared" si="20"/>
        <v>2</v>
      </c>
      <c r="Y137" s="89">
        <f t="shared" si="21"/>
        <v>0.7167358990906008</v>
      </c>
      <c r="Z137" s="89">
        <f t="shared" si="22"/>
        <v>0.15532011819255276</v>
      </c>
      <c r="AA137" s="89">
        <f t="shared" si="23"/>
        <v>-0.49364336053587066</v>
      </c>
      <c r="AB137" s="89">
        <f t="shared" si="24"/>
        <v>-0.16666666666666666</v>
      </c>
      <c r="AC137" s="89">
        <f t="shared" si="25"/>
        <v>-0.3383232423433179</v>
      </c>
      <c r="AD137" s="89">
        <f t="shared" si="32"/>
        <v>0.11446261630969541</v>
      </c>
      <c r="AE137" s="89">
        <f t="shared" si="26"/>
        <v>2.5049899090099843</v>
      </c>
      <c r="AF137" s="34">
        <f t="shared" si="33"/>
        <v>6.27497444424185</v>
      </c>
    </row>
    <row r="138" spans="8:32" ht="12.75">
      <c r="H138" s="34">
        <f t="shared" si="27"/>
        <v>11.6</v>
      </c>
      <c r="I138" s="34">
        <v>116</v>
      </c>
      <c r="J138" s="34">
        <f t="shared" si="28"/>
        <v>117</v>
      </c>
      <c r="K138" s="34">
        <f>IF(I138&gt;=0,1,0)*Data!$D$3*Data!$D$17</f>
        <v>-2</v>
      </c>
      <c r="L138" s="34">
        <f>IF(I138&gt;99,1,0)*Data!$D$4*Data!$D$17</f>
        <v>4</v>
      </c>
      <c r="M138" s="34">
        <f>IF(I138&gt;199,1,0)*Data!$D$5*Data!$D$17</f>
        <v>0</v>
      </c>
      <c r="N138" s="34">
        <f>IF(I138&gt;299,1,0)*Data!$D$6*Data!$D$17</f>
        <v>0</v>
      </c>
      <c r="O138" s="34">
        <f>IF(I138&gt;399,1,0)*Data!$D$7*Data!$D$17</f>
        <v>0</v>
      </c>
      <c r="P138" s="34">
        <f>IF(I138&gt;499,1,0)*Data!$D$8*Data!$D$17</f>
        <v>0</v>
      </c>
      <c r="Q138" s="34">
        <f>IF(I138&gt;599,1,0)*Data!$D$9*Data!$D$17</f>
        <v>0</v>
      </c>
      <c r="R138" s="34">
        <f t="shared" si="29"/>
        <v>2</v>
      </c>
      <c r="S138" s="34">
        <f t="shared" si="30"/>
        <v>4</v>
      </c>
      <c r="T138" s="34">
        <f t="shared" si="17"/>
        <v>2.1666666666666665</v>
      </c>
      <c r="U138" s="34">
        <f t="shared" si="31"/>
        <v>4.694444444444444</v>
      </c>
      <c r="V138" s="89">
        <f t="shared" si="18"/>
        <v>1.2147491593880533</v>
      </c>
      <c r="W138" s="89">
        <f t="shared" si="19"/>
        <v>1.874563978983783</v>
      </c>
      <c r="X138" s="89">
        <f t="shared" si="20"/>
        <v>2</v>
      </c>
      <c r="Y138" s="89">
        <f t="shared" si="21"/>
        <v>0.6971440946436306</v>
      </c>
      <c r="Z138" s="89">
        <f t="shared" si="22"/>
        <v>0.15593594858650126</v>
      </c>
      <c r="AA138" s="89">
        <f t="shared" si="23"/>
        <v>-0.4801497372941228</v>
      </c>
      <c r="AB138" s="89">
        <f t="shared" si="24"/>
        <v>-0.16666666666666666</v>
      </c>
      <c r="AC138" s="89">
        <f t="shared" si="25"/>
        <v>-0.3242137887076215</v>
      </c>
      <c r="AD138" s="89">
        <f t="shared" si="32"/>
        <v>0.10511458078815025</v>
      </c>
      <c r="AE138" s="89">
        <f t="shared" si="26"/>
        <v>2.4908804553742883</v>
      </c>
      <c r="AF138" s="34">
        <f t="shared" si="33"/>
        <v>6.2044854429656215</v>
      </c>
    </row>
    <row r="139" spans="8:32" ht="12.75">
      <c r="H139" s="34">
        <f t="shared" si="27"/>
        <v>11.7</v>
      </c>
      <c r="I139" s="34">
        <v>117</v>
      </c>
      <c r="J139" s="34">
        <f t="shared" si="28"/>
        <v>118</v>
      </c>
      <c r="K139" s="34">
        <f>IF(I139&gt;=0,1,0)*Data!$D$3*Data!$D$17</f>
        <v>-2</v>
      </c>
      <c r="L139" s="34">
        <f>IF(I139&gt;99,1,0)*Data!$D$4*Data!$D$17</f>
        <v>4</v>
      </c>
      <c r="M139" s="34">
        <f>IF(I139&gt;199,1,0)*Data!$D$5*Data!$D$17</f>
        <v>0</v>
      </c>
      <c r="N139" s="34">
        <f>IF(I139&gt;299,1,0)*Data!$D$6*Data!$D$17</f>
        <v>0</v>
      </c>
      <c r="O139" s="34">
        <f>IF(I139&gt;399,1,0)*Data!$D$7*Data!$D$17</f>
        <v>0</v>
      </c>
      <c r="P139" s="34">
        <f>IF(I139&gt;499,1,0)*Data!$D$8*Data!$D$17</f>
        <v>0</v>
      </c>
      <c r="Q139" s="34">
        <f>IF(I139&gt;599,1,0)*Data!$D$9*Data!$D$17</f>
        <v>0</v>
      </c>
      <c r="R139" s="34">
        <f t="shared" si="29"/>
        <v>2</v>
      </c>
      <c r="S139" s="34">
        <f t="shared" si="30"/>
        <v>4</v>
      </c>
      <c r="T139" s="34">
        <f t="shared" si="17"/>
        <v>2.1666666666666665</v>
      </c>
      <c r="U139" s="34">
        <f t="shared" si="31"/>
        <v>4.694444444444444</v>
      </c>
      <c r="V139" s="89">
        <f t="shared" si="18"/>
        <v>1.2252211349000193</v>
      </c>
      <c r="W139" s="89">
        <f t="shared" si="19"/>
        <v>1.881761537908451</v>
      </c>
      <c r="X139" s="89">
        <f t="shared" si="20"/>
        <v>2</v>
      </c>
      <c r="Y139" s="89">
        <f t="shared" si="21"/>
        <v>0.677475840490583</v>
      </c>
      <c r="Z139" s="89">
        <f t="shared" si="22"/>
        <v>0.15653467884644884</v>
      </c>
      <c r="AA139" s="89">
        <f t="shared" si="23"/>
        <v>-0.466603460222885</v>
      </c>
      <c r="AB139" s="89">
        <f t="shared" si="24"/>
        <v>-0.16666666666666666</v>
      </c>
      <c r="AC139" s="89">
        <f t="shared" si="25"/>
        <v>-0.3100687813764362</v>
      </c>
      <c r="AD139" s="89">
        <f t="shared" si="32"/>
        <v>0.09614264918426817</v>
      </c>
      <c r="AE139" s="89">
        <f t="shared" si="26"/>
        <v>2.4767354480431027</v>
      </c>
      <c r="AF139" s="34">
        <f t="shared" si="33"/>
        <v>6.134218479593269</v>
      </c>
    </row>
    <row r="140" spans="8:32" ht="12.75">
      <c r="H140" s="34">
        <f t="shared" si="27"/>
        <v>11.8</v>
      </c>
      <c r="I140" s="34">
        <v>118</v>
      </c>
      <c r="J140" s="34">
        <f t="shared" si="28"/>
        <v>119</v>
      </c>
      <c r="K140" s="34">
        <f>IF(I140&gt;=0,1,0)*Data!$D$3*Data!$D$17</f>
        <v>-2</v>
      </c>
      <c r="L140" s="34">
        <f>IF(I140&gt;99,1,0)*Data!$D$4*Data!$D$17</f>
        <v>4</v>
      </c>
      <c r="M140" s="34">
        <f>IF(I140&gt;199,1,0)*Data!$D$5*Data!$D$17</f>
        <v>0</v>
      </c>
      <c r="N140" s="34">
        <f>IF(I140&gt;299,1,0)*Data!$D$6*Data!$D$17</f>
        <v>0</v>
      </c>
      <c r="O140" s="34">
        <f>IF(I140&gt;399,1,0)*Data!$D$7*Data!$D$17</f>
        <v>0</v>
      </c>
      <c r="P140" s="34">
        <f>IF(I140&gt;499,1,0)*Data!$D$8*Data!$D$17</f>
        <v>0</v>
      </c>
      <c r="Q140" s="34">
        <f>IF(I140&gt;599,1,0)*Data!$D$9*Data!$D$17</f>
        <v>0</v>
      </c>
      <c r="R140" s="34">
        <f t="shared" si="29"/>
        <v>2</v>
      </c>
      <c r="S140" s="34">
        <f t="shared" si="30"/>
        <v>4</v>
      </c>
      <c r="T140" s="34">
        <f t="shared" si="17"/>
        <v>2.1666666666666665</v>
      </c>
      <c r="U140" s="34">
        <f t="shared" si="31"/>
        <v>4.694444444444444</v>
      </c>
      <c r="V140" s="89">
        <f t="shared" si="18"/>
        <v>1.2356931104119853</v>
      </c>
      <c r="W140" s="89">
        <f t="shared" si="19"/>
        <v>1.888752740474962</v>
      </c>
      <c r="X140" s="89">
        <f t="shared" si="20"/>
        <v>2</v>
      </c>
      <c r="Y140" s="89">
        <f t="shared" si="21"/>
        <v>0.6577332934771666</v>
      </c>
      <c r="Z140" s="89">
        <f t="shared" si="22"/>
        <v>0.15711624331487542</v>
      </c>
      <c r="AA140" s="89">
        <f t="shared" si="23"/>
        <v>-0.4530060148240906</v>
      </c>
      <c r="AB140" s="89">
        <f t="shared" si="24"/>
        <v>-0.16666666666666666</v>
      </c>
      <c r="AC140" s="89">
        <f t="shared" si="25"/>
        <v>-0.29588977150921514</v>
      </c>
      <c r="AD140" s="89">
        <f t="shared" si="32"/>
        <v>0.08755075688377555</v>
      </c>
      <c r="AE140" s="89">
        <f t="shared" si="26"/>
        <v>2.4625564381758815</v>
      </c>
      <c r="AF140" s="34">
        <f t="shared" si="33"/>
        <v>6.064184211201484</v>
      </c>
    </row>
    <row r="141" spans="8:32" ht="12.75">
      <c r="H141" s="34">
        <f t="shared" si="27"/>
        <v>11.9</v>
      </c>
      <c r="I141" s="34">
        <v>119</v>
      </c>
      <c r="J141" s="34">
        <f t="shared" si="28"/>
        <v>120</v>
      </c>
      <c r="K141" s="34">
        <f>IF(I141&gt;=0,1,0)*Data!$D$3*Data!$D$17</f>
        <v>-2</v>
      </c>
      <c r="L141" s="34">
        <f>IF(I141&gt;99,1,0)*Data!$D$4*Data!$D$17</f>
        <v>4</v>
      </c>
      <c r="M141" s="34">
        <f>IF(I141&gt;199,1,0)*Data!$D$5*Data!$D$17</f>
        <v>0</v>
      </c>
      <c r="N141" s="34">
        <f>IF(I141&gt;299,1,0)*Data!$D$6*Data!$D$17</f>
        <v>0</v>
      </c>
      <c r="O141" s="34">
        <f>IF(I141&gt;399,1,0)*Data!$D$7*Data!$D$17</f>
        <v>0</v>
      </c>
      <c r="P141" s="34">
        <f>IF(I141&gt;499,1,0)*Data!$D$8*Data!$D$17</f>
        <v>0</v>
      </c>
      <c r="Q141" s="34">
        <f>IF(I141&gt;599,1,0)*Data!$D$9*Data!$D$17</f>
        <v>0</v>
      </c>
      <c r="R141" s="34">
        <f t="shared" si="29"/>
        <v>2</v>
      </c>
      <c r="S141" s="34">
        <f t="shared" si="30"/>
        <v>4</v>
      </c>
      <c r="T141" s="34">
        <f t="shared" si="17"/>
        <v>2.1666666666666665</v>
      </c>
      <c r="U141" s="34">
        <f t="shared" si="31"/>
        <v>4.694444444444444</v>
      </c>
      <c r="V141" s="89">
        <f t="shared" si="18"/>
        <v>1.2461650859239513</v>
      </c>
      <c r="W141" s="89">
        <f t="shared" si="19"/>
        <v>1.8955368200191713</v>
      </c>
      <c r="X141" s="89">
        <f t="shared" si="20"/>
        <v>2</v>
      </c>
      <c r="Y141" s="89">
        <f t="shared" si="21"/>
        <v>0.6379186185961401</v>
      </c>
      <c r="Z141" s="89">
        <f t="shared" si="22"/>
        <v>0.15768057821668338</v>
      </c>
      <c r="AA141" s="89">
        <f t="shared" si="23"/>
        <v>-0.439358892210857</v>
      </c>
      <c r="AB141" s="89">
        <f t="shared" si="24"/>
        <v>-0.16666666666666666</v>
      </c>
      <c r="AC141" s="89">
        <f t="shared" si="25"/>
        <v>-0.28167831399417365</v>
      </c>
      <c r="AD141" s="89">
        <f t="shared" si="32"/>
        <v>0.07934267257460029</v>
      </c>
      <c r="AE141" s="89">
        <f t="shared" si="26"/>
        <v>2.44834498066084</v>
      </c>
      <c r="AF141" s="34">
        <f t="shared" si="33"/>
        <v>5.994393144327129</v>
      </c>
    </row>
    <row r="142" spans="8:32" ht="12.75">
      <c r="H142" s="34">
        <f t="shared" si="27"/>
        <v>12</v>
      </c>
      <c r="I142" s="34">
        <v>120</v>
      </c>
      <c r="J142" s="34">
        <f t="shared" si="28"/>
        <v>121</v>
      </c>
      <c r="K142" s="34">
        <f>IF(I142&gt;=0,1,0)*Data!$D$3*Data!$D$17</f>
        <v>-2</v>
      </c>
      <c r="L142" s="34">
        <f>IF(I142&gt;99,1,0)*Data!$D$4*Data!$D$17</f>
        <v>4</v>
      </c>
      <c r="M142" s="34">
        <f>IF(I142&gt;199,1,0)*Data!$D$5*Data!$D$17</f>
        <v>0</v>
      </c>
      <c r="N142" s="34">
        <f>IF(I142&gt;299,1,0)*Data!$D$6*Data!$D$17</f>
        <v>0</v>
      </c>
      <c r="O142" s="34">
        <f>IF(I142&gt;399,1,0)*Data!$D$7*Data!$D$17</f>
        <v>0</v>
      </c>
      <c r="P142" s="34">
        <f>IF(I142&gt;499,1,0)*Data!$D$8*Data!$D$17</f>
        <v>0</v>
      </c>
      <c r="Q142" s="34">
        <f>IF(I142&gt;599,1,0)*Data!$D$9*Data!$D$17</f>
        <v>0</v>
      </c>
      <c r="R142" s="34">
        <f t="shared" si="29"/>
        <v>2</v>
      </c>
      <c r="S142" s="34">
        <f t="shared" si="30"/>
        <v>4</v>
      </c>
      <c r="T142" s="34">
        <f t="shared" si="17"/>
        <v>2.1666666666666665</v>
      </c>
      <c r="U142" s="34">
        <f t="shared" si="31"/>
        <v>4.694444444444444</v>
      </c>
      <c r="V142" s="89">
        <f t="shared" si="18"/>
        <v>1.2566370614359172</v>
      </c>
      <c r="W142" s="89">
        <f t="shared" si="19"/>
        <v>1.902113032590307</v>
      </c>
      <c r="X142" s="89">
        <f t="shared" si="20"/>
        <v>2</v>
      </c>
      <c r="Y142" s="89">
        <f t="shared" si="21"/>
        <v>0.6180339887498949</v>
      </c>
      <c r="Z142" s="89">
        <f t="shared" si="22"/>
        <v>0.15822762166619125</v>
      </c>
      <c r="AA142" s="89">
        <f t="shared" si="23"/>
        <v>-0.4256635889439677</v>
      </c>
      <c r="AB142" s="89">
        <f t="shared" si="24"/>
        <v>-0.16666666666666666</v>
      </c>
      <c r="AC142" s="89">
        <f t="shared" si="25"/>
        <v>-0.26743596727777647</v>
      </c>
      <c r="AD142" s="89">
        <f t="shared" si="32"/>
        <v>0.07152199659379993</v>
      </c>
      <c r="AE142" s="89">
        <f t="shared" si="26"/>
        <v>2.434102633944443</v>
      </c>
      <c r="AF142" s="34">
        <f t="shared" si="33"/>
        <v>5.924855632575275</v>
      </c>
    </row>
    <row r="143" spans="8:32" ht="12.75">
      <c r="H143" s="34">
        <f t="shared" si="27"/>
        <v>12.1</v>
      </c>
      <c r="I143" s="34">
        <v>121</v>
      </c>
      <c r="J143" s="34">
        <f t="shared" si="28"/>
        <v>122</v>
      </c>
      <c r="K143" s="34">
        <f>IF(I143&gt;=0,1,0)*Data!$D$3*Data!$D$17</f>
        <v>-2</v>
      </c>
      <c r="L143" s="34">
        <f>IF(I143&gt;99,1,0)*Data!$D$4*Data!$D$17</f>
        <v>4</v>
      </c>
      <c r="M143" s="34">
        <f>IF(I143&gt;199,1,0)*Data!$D$5*Data!$D$17</f>
        <v>0</v>
      </c>
      <c r="N143" s="34">
        <f>IF(I143&gt;299,1,0)*Data!$D$6*Data!$D$17</f>
        <v>0</v>
      </c>
      <c r="O143" s="34">
        <f>IF(I143&gt;399,1,0)*Data!$D$7*Data!$D$17</f>
        <v>0</v>
      </c>
      <c r="P143" s="34">
        <f>IF(I143&gt;499,1,0)*Data!$D$8*Data!$D$17</f>
        <v>0</v>
      </c>
      <c r="Q143" s="34">
        <f>IF(I143&gt;599,1,0)*Data!$D$9*Data!$D$17</f>
        <v>0</v>
      </c>
      <c r="R143" s="34">
        <f t="shared" si="29"/>
        <v>2</v>
      </c>
      <c r="S143" s="34">
        <f t="shared" si="30"/>
        <v>4</v>
      </c>
      <c r="T143" s="34">
        <f t="shared" si="17"/>
        <v>2.1666666666666665</v>
      </c>
      <c r="U143" s="34">
        <f t="shared" si="31"/>
        <v>4.694444444444444</v>
      </c>
      <c r="V143" s="89">
        <f t="shared" si="18"/>
        <v>1.267109036947883</v>
      </c>
      <c r="W143" s="89">
        <f t="shared" si="19"/>
        <v>1.9084806570325537</v>
      </c>
      <c r="X143" s="89">
        <f t="shared" si="20"/>
        <v>2</v>
      </c>
      <c r="Y143" s="89">
        <f t="shared" si="21"/>
        <v>0.5980815845121739</v>
      </c>
      <c r="Z143" s="89">
        <f t="shared" si="22"/>
        <v>0.15875731367392024</v>
      </c>
      <c r="AA143" s="89">
        <f t="shared" si="23"/>
        <v>-0.41192160686775847</v>
      </c>
      <c r="AB143" s="89">
        <f t="shared" si="24"/>
        <v>-0.16666666666666666</v>
      </c>
      <c r="AC143" s="89">
        <f t="shared" si="25"/>
        <v>-0.25316429319383826</v>
      </c>
      <c r="AD143" s="89">
        <f t="shared" si="32"/>
        <v>0.0640921593483357</v>
      </c>
      <c r="AE143" s="89">
        <f t="shared" si="26"/>
        <v>2.419830959860505</v>
      </c>
      <c r="AF143" s="34">
        <f t="shared" si="33"/>
        <v>5.855581874299413</v>
      </c>
    </row>
    <row r="144" spans="8:32" ht="12.75">
      <c r="H144" s="34">
        <f t="shared" si="27"/>
        <v>12.2</v>
      </c>
      <c r="I144" s="34">
        <v>122</v>
      </c>
      <c r="J144" s="34">
        <f t="shared" si="28"/>
        <v>123</v>
      </c>
      <c r="K144" s="34">
        <f>IF(I144&gt;=0,1,0)*Data!$D$3*Data!$D$17</f>
        <v>-2</v>
      </c>
      <c r="L144" s="34">
        <f>IF(I144&gt;99,1,0)*Data!$D$4*Data!$D$17</f>
        <v>4</v>
      </c>
      <c r="M144" s="34">
        <f>IF(I144&gt;199,1,0)*Data!$D$5*Data!$D$17</f>
        <v>0</v>
      </c>
      <c r="N144" s="34">
        <f>IF(I144&gt;299,1,0)*Data!$D$6*Data!$D$17</f>
        <v>0</v>
      </c>
      <c r="O144" s="34">
        <f>IF(I144&gt;399,1,0)*Data!$D$7*Data!$D$17</f>
        <v>0</v>
      </c>
      <c r="P144" s="34">
        <f>IF(I144&gt;499,1,0)*Data!$D$8*Data!$D$17</f>
        <v>0</v>
      </c>
      <c r="Q144" s="34">
        <f>IF(I144&gt;599,1,0)*Data!$D$9*Data!$D$17</f>
        <v>0</v>
      </c>
      <c r="R144" s="34">
        <f t="shared" si="29"/>
        <v>2</v>
      </c>
      <c r="S144" s="34">
        <f t="shared" si="30"/>
        <v>4</v>
      </c>
      <c r="T144" s="34">
        <f t="shared" si="17"/>
        <v>2.1666666666666665</v>
      </c>
      <c r="U144" s="34">
        <f t="shared" si="31"/>
        <v>4.694444444444444</v>
      </c>
      <c r="V144" s="89">
        <f t="shared" si="18"/>
        <v>1.277581012459849</v>
      </c>
      <c r="W144" s="89">
        <f t="shared" si="19"/>
        <v>1.9146389950641345</v>
      </c>
      <c r="X144" s="89">
        <f t="shared" si="20"/>
        <v>2</v>
      </c>
      <c r="Y144" s="89">
        <f t="shared" si="21"/>
        <v>0.5780635938889437</v>
      </c>
      <c r="Z144" s="89">
        <f t="shared" si="22"/>
        <v>0.15926959615317254</v>
      </c>
      <c r="AA144" s="89">
        <f t="shared" si="23"/>
        <v>-0.3981344529454212</v>
      </c>
      <c r="AB144" s="89">
        <f t="shared" si="24"/>
        <v>-0.16666666666666666</v>
      </c>
      <c r="AC144" s="89">
        <f t="shared" si="25"/>
        <v>-0.23886485679224867</v>
      </c>
      <c r="AD144" s="89">
        <f t="shared" si="32"/>
        <v>0.05705641981038147</v>
      </c>
      <c r="AE144" s="89">
        <f t="shared" si="26"/>
        <v>2.405531523458915</v>
      </c>
      <c r="AF144" s="34">
        <f t="shared" si="33"/>
        <v>5.7865819103545695</v>
      </c>
    </row>
    <row r="145" spans="8:32" ht="12.75">
      <c r="H145" s="34">
        <f t="shared" si="27"/>
        <v>12.3</v>
      </c>
      <c r="I145" s="34">
        <v>123</v>
      </c>
      <c r="J145" s="34">
        <f t="shared" si="28"/>
        <v>124</v>
      </c>
      <c r="K145" s="34">
        <f>IF(I145&gt;=0,1,0)*Data!$D$3*Data!$D$17</f>
        <v>-2</v>
      </c>
      <c r="L145" s="34">
        <f>IF(I145&gt;99,1,0)*Data!$D$4*Data!$D$17</f>
        <v>4</v>
      </c>
      <c r="M145" s="34">
        <f>IF(I145&gt;199,1,0)*Data!$D$5*Data!$D$17</f>
        <v>0</v>
      </c>
      <c r="N145" s="34">
        <f>IF(I145&gt;299,1,0)*Data!$D$6*Data!$D$17</f>
        <v>0</v>
      </c>
      <c r="O145" s="34">
        <f>IF(I145&gt;399,1,0)*Data!$D$7*Data!$D$17</f>
        <v>0</v>
      </c>
      <c r="P145" s="34">
        <f>IF(I145&gt;499,1,0)*Data!$D$8*Data!$D$17</f>
        <v>0</v>
      </c>
      <c r="Q145" s="34">
        <f>IF(I145&gt;599,1,0)*Data!$D$9*Data!$D$17</f>
        <v>0</v>
      </c>
      <c r="R145" s="34">
        <f t="shared" si="29"/>
        <v>2</v>
      </c>
      <c r="S145" s="34">
        <f t="shared" si="30"/>
        <v>4</v>
      </c>
      <c r="T145" s="34">
        <f t="shared" si="17"/>
        <v>2.1666666666666665</v>
      </c>
      <c r="U145" s="34">
        <f t="shared" si="31"/>
        <v>4.694444444444444</v>
      </c>
      <c r="V145" s="89">
        <f t="shared" si="18"/>
        <v>1.288052987971815</v>
      </c>
      <c r="W145" s="89">
        <f t="shared" si="19"/>
        <v>1.920587371353886</v>
      </c>
      <c r="X145" s="89">
        <f t="shared" si="20"/>
        <v>2</v>
      </c>
      <c r="Y145" s="89">
        <f t="shared" si="21"/>
        <v>0.557982212078459</v>
      </c>
      <c r="Z145" s="89">
        <f t="shared" si="22"/>
        <v>0.15976441292640142</v>
      </c>
      <c r="AA145" s="89">
        <f t="shared" si="23"/>
        <v>-0.384303639093751</v>
      </c>
      <c r="AB145" s="89">
        <f t="shared" si="24"/>
        <v>-0.16666666666666666</v>
      </c>
      <c r="AC145" s="89">
        <f t="shared" si="25"/>
        <v>-0.22453922616734956</v>
      </c>
      <c r="AD145" s="89">
        <f t="shared" si="32"/>
        <v>0.05041786408783216</v>
      </c>
      <c r="AE145" s="89">
        <f t="shared" si="26"/>
        <v>2.391205892834016</v>
      </c>
      <c r="AF145" s="34">
        <f t="shared" si="33"/>
        <v>5.717865621924123</v>
      </c>
    </row>
    <row r="146" spans="8:32" ht="12.75">
      <c r="H146" s="34">
        <f t="shared" si="27"/>
        <v>12.4</v>
      </c>
      <c r="I146" s="34">
        <v>124</v>
      </c>
      <c r="J146" s="34">
        <f t="shared" si="28"/>
        <v>125</v>
      </c>
      <c r="K146" s="34">
        <f>IF(I146&gt;=0,1,0)*Data!$D$3*Data!$D$17</f>
        <v>-2</v>
      </c>
      <c r="L146" s="34">
        <f>IF(I146&gt;99,1,0)*Data!$D$4*Data!$D$17</f>
        <v>4</v>
      </c>
      <c r="M146" s="34">
        <f>IF(I146&gt;199,1,0)*Data!$D$5*Data!$D$17</f>
        <v>0</v>
      </c>
      <c r="N146" s="34">
        <f>IF(I146&gt;299,1,0)*Data!$D$6*Data!$D$17</f>
        <v>0</v>
      </c>
      <c r="O146" s="34">
        <f>IF(I146&gt;399,1,0)*Data!$D$7*Data!$D$17</f>
        <v>0</v>
      </c>
      <c r="P146" s="34">
        <f>IF(I146&gt;499,1,0)*Data!$D$8*Data!$D$17</f>
        <v>0</v>
      </c>
      <c r="Q146" s="34">
        <f>IF(I146&gt;599,1,0)*Data!$D$9*Data!$D$17</f>
        <v>0</v>
      </c>
      <c r="R146" s="34">
        <f t="shared" si="29"/>
        <v>2</v>
      </c>
      <c r="S146" s="34">
        <f t="shared" si="30"/>
        <v>4</v>
      </c>
      <c r="T146" s="34">
        <f t="shared" si="17"/>
        <v>2.1666666666666665</v>
      </c>
      <c r="U146" s="34">
        <f t="shared" si="31"/>
        <v>4.694444444444444</v>
      </c>
      <c r="V146" s="89">
        <f t="shared" si="18"/>
        <v>1.298524963483781</v>
      </c>
      <c r="W146" s="89">
        <f t="shared" si="19"/>
        <v>1.9263251335953162</v>
      </c>
      <c r="X146" s="89">
        <f t="shared" si="20"/>
        <v>2</v>
      </c>
      <c r="Y146" s="89">
        <f t="shared" si="21"/>
        <v>0.5378396412305319</v>
      </c>
      <c r="Z146" s="89">
        <f t="shared" si="22"/>
        <v>0.16024170973137164</v>
      </c>
      <c r="AA146" s="89">
        <f t="shared" si="23"/>
        <v>-0.37043068201734575</v>
      </c>
      <c r="AB146" s="89">
        <f t="shared" si="24"/>
        <v>-0.16666666666666666</v>
      </c>
      <c r="AC146" s="89">
        <f t="shared" si="25"/>
        <v>-0.2101889722859741</v>
      </c>
      <c r="AD146" s="89">
        <f t="shared" si="32"/>
        <v>0.04417940407063399</v>
      </c>
      <c r="AE146" s="89">
        <f t="shared" si="26"/>
        <v>2.3768556389526405</v>
      </c>
      <c r="AF146" s="34">
        <f t="shared" si="33"/>
        <v>5.649442728420965</v>
      </c>
    </row>
    <row r="147" spans="8:32" ht="12.75">
      <c r="H147" s="34">
        <f t="shared" si="27"/>
        <v>12.5</v>
      </c>
      <c r="I147" s="34">
        <v>125</v>
      </c>
      <c r="J147" s="34">
        <f t="shared" si="28"/>
        <v>126</v>
      </c>
      <c r="K147" s="34">
        <f>IF(I147&gt;=0,1,0)*Data!$D$3*Data!$D$17</f>
        <v>-2</v>
      </c>
      <c r="L147" s="34">
        <f>IF(I147&gt;99,1,0)*Data!$D$4*Data!$D$17</f>
        <v>4</v>
      </c>
      <c r="M147" s="34">
        <f>IF(I147&gt;199,1,0)*Data!$D$5*Data!$D$17</f>
        <v>0</v>
      </c>
      <c r="N147" s="34">
        <f>IF(I147&gt;299,1,0)*Data!$D$6*Data!$D$17</f>
        <v>0</v>
      </c>
      <c r="O147" s="34">
        <f>IF(I147&gt;399,1,0)*Data!$D$7*Data!$D$17</f>
        <v>0</v>
      </c>
      <c r="P147" s="34">
        <f>IF(I147&gt;499,1,0)*Data!$D$8*Data!$D$17</f>
        <v>0</v>
      </c>
      <c r="Q147" s="34">
        <f>IF(I147&gt;599,1,0)*Data!$D$9*Data!$D$17</f>
        <v>0</v>
      </c>
      <c r="R147" s="34">
        <f t="shared" si="29"/>
        <v>2</v>
      </c>
      <c r="S147" s="34">
        <f t="shared" si="30"/>
        <v>4</v>
      </c>
      <c r="T147" s="34">
        <f t="shared" si="17"/>
        <v>2.1666666666666665</v>
      </c>
      <c r="U147" s="34">
        <f t="shared" si="31"/>
        <v>4.694444444444444</v>
      </c>
      <c r="V147" s="89">
        <f t="shared" si="18"/>
        <v>1.308996938995747</v>
      </c>
      <c r="W147" s="89">
        <f t="shared" si="19"/>
        <v>1.9318516525781364</v>
      </c>
      <c r="X147" s="89">
        <f t="shared" si="20"/>
        <v>2</v>
      </c>
      <c r="Y147" s="89">
        <f t="shared" si="21"/>
        <v>0.5176380902050419</v>
      </c>
      <c r="Z147" s="89">
        <f t="shared" si="22"/>
        <v>0.16070143422710986</v>
      </c>
      <c r="AA147" s="89">
        <f t="shared" si="23"/>
        <v>-0.35651710304228296</v>
      </c>
      <c r="AB147" s="89">
        <f t="shared" si="24"/>
        <v>-0.16666666666666666</v>
      </c>
      <c r="AC147" s="89">
        <f t="shared" si="25"/>
        <v>-0.1958156688151731</v>
      </c>
      <c r="AD147" s="89">
        <f t="shared" si="32"/>
        <v>0.03834377615353355</v>
      </c>
      <c r="AE147" s="89">
        <f t="shared" si="26"/>
        <v>2.3624823354818396</v>
      </c>
      <c r="AF147" s="34">
        <f t="shared" si="33"/>
        <v>5.581322785463727</v>
      </c>
    </row>
    <row r="148" spans="8:32" ht="12.75">
      <c r="H148" s="34">
        <f t="shared" si="27"/>
        <v>12.6</v>
      </c>
      <c r="I148" s="34">
        <v>126</v>
      </c>
      <c r="J148" s="34">
        <f t="shared" si="28"/>
        <v>127</v>
      </c>
      <c r="K148" s="34">
        <f>IF(I148&gt;=0,1,0)*Data!$D$3*Data!$D$17</f>
        <v>-2</v>
      </c>
      <c r="L148" s="34">
        <f>IF(I148&gt;99,1,0)*Data!$D$4*Data!$D$17</f>
        <v>4</v>
      </c>
      <c r="M148" s="34">
        <f>IF(I148&gt;199,1,0)*Data!$D$5*Data!$D$17</f>
        <v>0</v>
      </c>
      <c r="N148" s="34">
        <f>IF(I148&gt;299,1,0)*Data!$D$6*Data!$D$17</f>
        <v>0</v>
      </c>
      <c r="O148" s="34">
        <f>IF(I148&gt;399,1,0)*Data!$D$7*Data!$D$17</f>
        <v>0</v>
      </c>
      <c r="P148" s="34">
        <f>IF(I148&gt;499,1,0)*Data!$D$8*Data!$D$17</f>
        <v>0</v>
      </c>
      <c r="Q148" s="34">
        <f>IF(I148&gt;599,1,0)*Data!$D$9*Data!$D$17</f>
        <v>0</v>
      </c>
      <c r="R148" s="34">
        <f t="shared" si="29"/>
        <v>2</v>
      </c>
      <c r="S148" s="34">
        <f t="shared" si="30"/>
        <v>4</v>
      </c>
      <c r="T148" s="34">
        <f t="shared" si="17"/>
        <v>2.1666666666666665</v>
      </c>
      <c r="U148" s="34">
        <f t="shared" si="31"/>
        <v>4.694444444444444</v>
      </c>
      <c r="V148" s="89">
        <f t="shared" si="18"/>
        <v>1.319468914507713</v>
      </c>
      <c r="W148" s="89">
        <f t="shared" si="19"/>
        <v>1.9371663222572622</v>
      </c>
      <c r="X148" s="89">
        <f t="shared" si="20"/>
        <v>2</v>
      </c>
      <c r="Y148" s="89">
        <f t="shared" si="21"/>
        <v>0.4973797743297099</v>
      </c>
      <c r="Z148" s="89">
        <f t="shared" si="22"/>
        <v>0.16114353599964457</v>
      </c>
      <c r="AA148" s="89">
        <f t="shared" si="23"/>
        <v>-0.342564427949289</v>
      </c>
      <c r="AB148" s="89">
        <f t="shared" si="24"/>
        <v>-0.16666666666666666</v>
      </c>
      <c r="AC148" s="89">
        <f t="shared" si="25"/>
        <v>-0.18142089194964442</v>
      </c>
      <c r="AD148" s="89">
        <f t="shared" si="32"/>
        <v>0.03291354003580456</v>
      </c>
      <c r="AE148" s="89">
        <f t="shared" si="26"/>
        <v>2.348087558616311</v>
      </c>
      <c r="AF148" s="34">
        <f t="shared" si="33"/>
        <v>5.513515182928708</v>
      </c>
    </row>
    <row r="149" spans="8:32" ht="12.75">
      <c r="H149" s="34">
        <f t="shared" si="27"/>
        <v>12.7</v>
      </c>
      <c r="I149" s="34">
        <v>127</v>
      </c>
      <c r="J149" s="34">
        <f t="shared" si="28"/>
        <v>128</v>
      </c>
      <c r="K149" s="34">
        <f>IF(I149&gt;=0,1,0)*Data!$D$3*Data!$D$17</f>
        <v>-2</v>
      </c>
      <c r="L149" s="34">
        <f>IF(I149&gt;99,1,0)*Data!$D$4*Data!$D$17</f>
        <v>4</v>
      </c>
      <c r="M149" s="34">
        <f>IF(I149&gt;199,1,0)*Data!$D$5*Data!$D$17</f>
        <v>0</v>
      </c>
      <c r="N149" s="34">
        <f>IF(I149&gt;299,1,0)*Data!$D$6*Data!$D$17</f>
        <v>0</v>
      </c>
      <c r="O149" s="34">
        <f>IF(I149&gt;399,1,0)*Data!$D$7*Data!$D$17</f>
        <v>0</v>
      </c>
      <c r="P149" s="34">
        <f>IF(I149&gt;499,1,0)*Data!$D$8*Data!$D$17</f>
        <v>0</v>
      </c>
      <c r="Q149" s="34">
        <f>IF(I149&gt;599,1,0)*Data!$D$9*Data!$D$17</f>
        <v>0</v>
      </c>
      <c r="R149" s="34">
        <f t="shared" si="29"/>
        <v>2</v>
      </c>
      <c r="S149" s="34">
        <f t="shared" si="30"/>
        <v>4</v>
      </c>
      <c r="T149" s="34">
        <f t="shared" si="17"/>
        <v>2.1666666666666665</v>
      </c>
      <c r="U149" s="34">
        <f t="shared" si="31"/>
        <v>4.694444444444444</v>
      </c>
      <c r="V149" s="89">
        <f t="shared" si="18"/>
        <v>1.329940890019679</v>
      </c>
      <c r="W149" s="89">
        <f t="shared" si="19"/>
        <v>1.942268559819272</v>
      </c>
      <c r="X149" s="89">
        <f t="shared" si="20"/>
        <v>2</v>
      </c>
      <c r="Y149" s="89">
        <f t="shared" si="21"/>
        <v>0.4770669151571621</v>
      </c>
      <c r="Z149" s="89">
        <f t="shared" si="22"/>
        <v>0.16156796656753425</v>
      </c>
      <c r="AA149" s="89">
        <f t="shared" si="23"/>
        <v>-0.3285741868064202</v>
      </c>
      <c r="AB149" s="89">
        <f t="shared" si="24"/>
        <v>-0.16666666666666666</v>
      </c>
      <c r="AC149" s="89">
        <f t="shared" si="25"/>
        <v>-0.16700622023888595</v>
      </c>
      <c r="AD149" s="89">
        <f t="shared" si="32"/>
        <v>0.02789107759847928</v>
      </c>
      <c r="AE149" s="89">
        <f t="shared" si="26"/>
        <v>2.3336728869055525</v>
      </c>
      <c r="AF149" s="34">
        <f t="shared" si="33"/>
        <v>5.446029143078095</v>
      </c>
    </row>
    <row r="150" spans="8:32" ht="12.75">
      <c r="H150" s="34">
        <f t="shared" si="27"/>
        <v>12.8</v>
      </c>
      <c r="I150" s="34">
        <v>128</v>
      </c>
      <c r="J150" s="34">
        <f t="shared" si="28"/>
        <v>129</v>
      </c>
      <c r="K150" s="34">
        <f>IF(I150&gt;=0,1,0)*Data!$D$3*Data!$D$17</f>
        <v>-2</v>
      </c>
      <c r="L150" s="34">
        <f>IF(I150&gt;99,1,0)*Data!$D$4*Data!$D$17</f>
        <v>4</v>
      </c>
      <c r="M150" s="34">
        <f>IF(I150&gt;199,1,0)*Data!$D$5*Data!$D$17</f>
        <v>0</v>
      </c>
      <c r="N150" s="34">
        <f>IF(I150&gt;299,1,0)*Data!$D$6*Data!$D$17</f>
        <v>0</v>
      </c>
      <c r="O150" s="34">
        <f>IF(I150&gt;399,1,0)*Data!$D$7*Data!$D$17</f>
        <v>0</v>
      </c>
      <c r="P150" s="34">
        <f>IF(I150&gt;499,1,0)*Data!$D$8*Data!$D$17</f>
        <v>0</v>
      </c>
      <c r="Q150" s="34">
        <f>IF(I150&gt;599,1,0)*Data!$D$9*Data!$D$17</f>
        <v>0</v>
      </c>
      <c r="R150" s="34">
        <f t="shared" si="29"/>
        <v>2</v>
      </c>
      <c r="S150" s="34">
        <f t="shared" si="30"/>
        <v>4</v>
      </c>
      <c r="T150" s="34">
        <f aca="true" t="shared" si="34" ref="T150:T213">R150-$R$20</f>
        <v>2.1666666666666665</v>
      </c>
      <c r="U150" s="34">
        <f t="shared" si="31"/>
        <v>4.694444444444444</v>
      </c>
      <c r="V150" s="89">
        <f aca="true" t="shared" si="35" ref="V150:V213">$T$3*I150</f>
        <v>1.340412865531645</v>
      </c>
      <c r="W150" s="89">
        <f aca="true" t="shared" si="36" ref="W150:W213">R150*SIN(V150)</f>
        <v>1.9471578057463204</v>
      </c>
      <c r="X150" s="89">
        <f aca="true" t="shared" si="37" ref="X150:X213">R150*COS(0*V150)</f>
        <v>2</v>
      </c>
      <c r="Y150" s="89">
        <f aca="true" t="shared" si="38" ref="Y150:Y213">R150*COS(1*V150)</f>
        <v>0.45670174022131177</v>
      </c>
      <c r="Z150" s="89">
        <f aca="true" t="shared" si="39" ref="Z150:Z213">$W$20*SIN(V150)</f>
        <v>0.16197467938718435</v>
      </c>
      <c r="AA150" s="89">
        <f aca="true" t="shared" si="40" ref="AA150:AA213">$Y$20*COS(1*V150)</f>
        <v>-0.3145479138012735</v>
      </c>
      <c r="AB150" s="89">
        <f aca="true" t="shared" si="41" ref="AB150:AB213">$X$20</f>
        <v>-0.16666666666666666</v>
      </c>
      <c r="AC150" s="89">
        <f aca="true" t="shared" si="42" ref="AC150:AC213">Z150+AA150</f>
        <v>-0.15257323441408915</v>
      </c>
      <c r="AD150" s="89">
        <f t="shared" si="32"/>
        <v>0.0232785918595766</v>
      </c>
      <c r="AE150" s="89">
        <f aca="true" t="shared" si="43" ref="AE150:AE213">T150-AC150</f>
        <v>2.319239901080756</v>
      </c>
      <c r="AF150" s="34">
        <f t="shared" si="33"/>
        <v>5.378873718765074</v>
      </c>
    </row>
    <row r="151" spans="8:32" ht="12.75">
      <c r="H151" s="34">
        <f aca="true" t="shared" si="44" ref="H151:H214">I151/10</f>
        <v>12.9</v>
      </c>
      <c r="I151" s="34">
        <v>129</v>
      </c>
      <c r="J151" s="34">
        <f aca="true" t="shared" si="45" ref="J151:J214">I151+1</f>
        <v>130</v>
      </c>
      <c r="K151" s="34">
        <f>IF(I151&gt;=0,1,0)*Data!$D$3*Data!$D$17</f>
        <v>-2</v>
      </c>
      <c r="L151" s="34">
        <f>IF(I151&gt;99,1,0)*Data!$D$4*Data!$D$17</f>
        <v>4</v>
      </c>
      <c r="M151" s="34">
        <f>IF(I151&gt;199,1,0)*Data!$D$5*Data!$D$17</f>
        <v>0</v>
      </c>
      <c r="N151" s="34">
        <f>IF(I151&gt;299,1,0)*Data!$D$6*Data!$D$17</f>
        <v>0</v>
      </c>
      <c r="O151" s="34">
        <f>IF(I151&gt;399,1,0)*Data!$D$7*Data!$D$17</f>
        <v>0</v>
      </c>
      <c r="P151" s="34">
        <f>IF(I151&gt;499,1,0)*Data!$D$8*Data!$D$17</f>
        <v>0</v>
      </c>
      <c r="Q151" s="34">
        <f>IF(I151&gt;599,1,0)*Data!$D$9*Data!$D$17</f>
        <v>0</v>
      </c>
      <c r="R151" s="34">
        <f aca="true" t="shared" si="46" ref="R151:R214">(K151+L151+M151+N151+O151+P151+Q151)</f>
        <v>2</v>
      </c>
      <c r="S151" s="34">
        <f aca="true" t="shared" si="47" ref="S151:S214">R151*R151</f>
        <v>4</v>
      </c>
      <c r="T151" s="34">
        <f t="shared" si="34"/>
        <v>2.1666666666666665</v>
      </c>
      <c r="U151" s="34">
        <f aca="true" t="shared" si="48" ref="U151:U214">T151*T151</f>
        <v>4.694444444444444</v>
      </c>
      <c r="V151" s="89">
        <f t="shared" si="35"/>
        <v>1.350884841043611</v>
      </c>
      <c r="W151" s="89">
        <f t="shared" si="36"/>
        <v>1.9518335238774946</v>
      </c>
      <c r="X151" s="89">
        <f t="shared" si="37"/>
        <v>2</v>
      </c>
      <c r="Y151" s="89">
        <f t="shared" si="38"/>
        <v>0.4362864827930854</v>
      </c>
      <c r="Z151" s="89">
        <f t="shared" si="39"/>
        <v>0.16236362985795091</v>
      </c>
      <c r="AA151" s="89">
        <f t="shared" si="40"/>
        <v>-0.3004871470727457</v>
      </c>
      <c r="AB151" s="89">
        <f t="shared" si="41"/>
        <v>-0.16666666666666666</v>
      </c>
      <c r="AC151" s="89">
        <f t="shared" si="42"/>
        <v>-0.1381235172147948</v>
      </c>
      <c r="AD151" s="89">
        <f aca="true" t="shared" si="49" ref="AD151:AD214">AC151*AC151</f>
        <v>0.019078106007785714</v>
      </c>
      <c r="AE151" s="89">
        <f t="shared" si="43"/>
        <v>2.3047901838814613</v>
      </c>
      <c r="AF151" s="34">
        <f aca="true" t="shared" si="50" ref="AF151:AF214">AE151*AE151</f>
        <v>5.31205779171634</v>
      </c>
    </row>
    <row r="152" spans="8:32" ht="12.75">
      <c r="H152" s="34">
        <f t="shared" si="44"/>
        <v>13</v>
      </c>
      <c r="I152" s="34">
        <v>130</v>
      </c>
      <c r="J152" s="34">
        <f t="shared" si="45"/>
        <v>131</v>
      </c>
      <c r="K152" s="34">
        <f>IF(I152&gt;=0,1,0)*Data!$D$3*Data!$D$17</f>
        <v>-2</v>
      </c>
      <c r="L152" s="34">
        <f>IF(I152&gt;99,1,0)*Data!$D$4*Data!$D$17</f>
        <v>4</v>
      </c>
      <c r="M152" s="34">
        <f>IF(I152&gt;199,1,0)*Data!$D$5*Data!$D$17</f>
        <v>0</v>
      </c>
      <c r="N152" s="34">
        <f>IF(I152&gt;299,1,0)*Data!$D$6*Data!$D$17</f>
        <v>0</v>
      </c>
      <c r="O152" s="34">
        <f>IF(I152&gt;399,1,0)*Data!$D$7*Data!$D$17</f>
        <v>0</v>
      </c>
      <c r="P152" s="34">
        <f>IF(I152&gt;499,1,0)*Data!$D$8*Data!$D$17</f>
        <v>0</v>
      </c>
      <c r="Q152" s="34">
        <f>IF(I152&gt;599,1,0)*Data!$D$9*Data!$D$17</f>
        <v>0</v>
      </c>
      <c r="R152" s="34">
        <f t="shared" si="46"/>
        <v>2</v>
      </c>
      <c r="S152" s="34">
        <f t="shared" si="47"/>
        <v>4</v>
      </c>
      <c r="T152" s="34">
        <f t="shared" si="34"/>
        <v>2.1666666666666665</v>
      </c>
      <c r="U152" s="34">
        <f t="shared" si="48"/>
        <v>4.694444444444444</v>
      </c>
      <c r="V152" s="89">
        <f t="shared" si="35"/>
        <v>1.361356816555577</v>
      </c>
      <c r="W152" s="89">
        <f t="shared" si="36"/>
        <v>1.9562952014676112</v>
      </c>
      <c r="X152" s="89">
        <f t="shared" si="37"/>
        <v>2</v>
      </c>
      <c r="Y152" s="89">
        <f t="shared" si="38"/>
        <v>0.4158233816355189</v>
      </c>
      <c r="Z152" s="89">
        <f t="shared" si="39"/>
        <v>0.16273477532703173</v>
      </c>
      <c r="AA152" s="89">
        <f t="shared" si="40"/>
        <v>-0.286393428542359</v>
      </c>
      <c r="AB152" s="89">
        <f t="shared" si="41"/>
        <v>-0.16666666666666666</v>
      </c>
      <c r="AC152" s="89">
        <f t="shared" si="42"/>
        <v>-0.12365865321532726</v>
      </c>
      <c r="AD152" s="89">
        <f t="shared" si="49"/>
        <v>0.015291462515028567</v>
      </c>
      <c r="AE152" s="89">
        <f t="shared" si="43"/>
        <v>2.290325319881994</v>
      </c>
      <c r="AF152" s="34">
        <f t="shared" si="50"/>
        <v>5.245590070892558</v>
      </c>
    </row>
    <row r="153" spans="8:32" ht="12.75">
      <c r="H153" s="34">
        <f t="shared" si="44"/>
        <v>13.1</v>
      </c>
      <c r="I153" s="34">
        <v>131</v>
      </c>
      <c r="J153" s="34">
        <f t="shared" si="45"/>
        <v>132</v>
      </c>
      <c r="K153" s="34">
        <f>IF(I153&gt;=0,1,0)*Data!$D$3*Data!$D$17</f>
        <v>-2</v>
      </c>
      <c r="L153" s="34">
        <f>IF(I153&gt;99,1,0)*Data!$D$4*Data!$D$17</f>
        <v>4</v>
      </c>
      <c r="M153" s="34">
        <f>IF(I153&gt;199,1,0)*Data!$D$5*Data!$D$17</f>
        <v>0</v>
      </c>
      <c r="N153" s="34">
        <f>IF(I153&gt;299,1,0)*Data!$D$6*Data!$D$17</f>
        <v>0</v>
      </c>
      <c r="O153" s="34">
        <f>IF(I153&gt;399,1,0)*Data!$D$7*Data!$D$17</f>
        <v>0</v>
      </c>
      <c r="P153" s="34">
        <f>IF(I153&gt;499,1,0)*Data!$D$8*Data!$D$17</f>
        <v>0</v>
      </c>
      <c r="Q153" s="34">
        <f>IF(I153&gt;599,1,0)*Data!$D$9*Data!$D$17</f>
        <v>0</v>
      </c>
      <c r="R153" s="34">
        <f t="shared" si="46"/>
        <v>2</v>
      </c>
      <c r="S153" s="34">
        <f t="shared" si="47"/>
        <v>4</v>
      </c>
      <c r="T153" s="34">
        <f t="shared" si="34"/>
        <v>2.1666666666666665</v>
      </c>
      <c r="U153" s="34">
        <f t="shared" si="48"/>
        <v>4.694444444444444</v>
      </c>
      <c r="V153" s="89">
        <f t="shared" si="35"/>
        <v>1.371828792067543</v>
      </c>
      <c r="W153" s="89">
        <f t="shared" si="36"/>
        <v>1.9605423492434437</v>
      </c>
      <c r="X153" s="89">
        <f t="shared" si="37"/>
        <v>2</v>
      </c>
      <c r="Y153" s="89">
        <f t="shared" si="38"/>
        <v>0.39531468075825255</v>
      </c>
      <c r="Z153" s="89">
        <f t="shared" si="39"/>
        <v>0.16308807509414372</v>
      </c>
      <c r="AA153" s="89">
        <f t="shared" si="40"/>
        <v>-0.272268303745172</v>
      </c>
      <c r="AB153" s="89">
        <f t="shared" si="41"/>
        <v>-0.16666666666666666</v>
      </c>
      <c r="AC153" s="89">
        <f t="shared" si="42"/>
        <v>-0.1091802286510283</v>
      </c>
      <c r="AD153" s="89">
        <f t="shared" si="49"/>
        <v>0.011920322328290822</v>
      </c>
      <c r="AE153" s="89">
        <f t="shared" si="43"/>
        <v>2.2758468953176947</v>
      </c>
      <c r="AF153" s="34">
        <f t="shared" si="50"/>
        <v>5.17947909092719</v>
      </c>
    </row>
    <row r="154" spans="8:32" ht="12.75">
      <c r="H154" s="34">
        <f t="shared" si="44"/>
        <v>13.2</v>
      </c>
      <c r="I154" s="34">
        <v>132</v>
      </c>
      <c r="J154" s="34">
        <f t="shared" si="45"/>
        <v>133</v>
      </c>
      <c r="K154" s="34">
        <f>IF(I154&gt;=0,1,0)*Data!$D$3*Data!$D$17</f>
        <v>-2</v>
      </c>
      <c r="L154" s="34">
        <f>IF(I154&gt;99,1,0)*Data!$D$4*Data!$D$17</f>
        <v>4</v>
      </c>
      <c r="M154" s="34">
        <f>IF(I154&gt;199,1,0)*Data!$D$5*Data!$D$17</f>
        <v>0</v>
      </c>
      <c r="N154" s="34">
        <f>IF(I154&gt;299,1,0)*Data!$D$6*Data!$D$17</f>
        <v>0</v>
      </c>
      <c r="O154" s="34">
        <f>IF(I154&gt;399,1,0)*Data!$D$7*Data!$D$17</f>
        <v>0</v>
      </c>
      <c r="P154" s="34">
        <f>IF(I154&gt;499,1,0)*Data!$D$8*Data!$D$17</f>
        <v>0</v>
      </c>
      <c r="Q154" s="34">
        <f>IF(I154&gt;599,1,0)*Data!$D$9*Data!$D$17</f>
        <v>0</v>
      </c>
      <c r="R154" s="34">
        <f t="shared" si="46"/>
        <v>2</v>
      </c>
      <c r="S154" s="34">
        <f t="shared" si="47"/>
        <v>4</v>
      </c>
      <c r="T154" s="34">
        <f t="shared" si="34"/>
        <v>2.1666666666666665</v>
      </c>
      <c r="U154" s="34">
        <f t="shared" si="48"/>
        <v>4.694444444444444</v>
      </c>
      <c r="V154" s="89">
        <f t="shared" si="35"/>
        <v>1.382300767579509</v>
      </c>
      <c r="W154" s="89">
        <f t="shared" si="36"/>
        <v>1.9645745014573772</v>
      </c>
      <c r="X154" s="89">
        <f t="shared" si="37"/>
        <v>2</v>
      </c>
      <c r="Y154" s="89">
        <f t="shared" si="38"/>
        <v>0.3747626291714495</v>
      </c>
      <c r="Z154" s="89">
        <f t="shared" si="39"/>
        <v>0.16342349041598606</v>
      </c>
      <c r="AA154" s="89">
        <f t="shared" si="40"/>
        <v>-0.25811332166029455</v>
      </c>
      <c r="AB154" s="89">
        <f t="shared" si="41"/>
        <v>-0.16666666666666666</v>
      </c>
      <c r="AC154" s="89">
        <f t="shared" si="42"/>
        <v>-0.09468983124430849</v>
      </c>
      <c r="AD154" s="89">
        <f t="shared" si="49"/>
        <v>0.00896616414107562</v>
      </c>
      <c r="AE154" s="89">
        <f t="shared" si="43"/>
        <v>2.261356497910975</v>
      </c>
      <c r="AF154" s="34">
        <f t="shared" si="50"/>
        <v>5.113733210644189</v>
      </c>
    </row>
    <row r="155" spans="8:32" ht="12.75">
      <c r="H155" s="34">
        <f t="shared" si="44"/>
        <v>13.3</v>
      </c>
      <c r="I155" s="34">
        <v>133</v>
      </c>
      <c r="J155" s="34">
        <f t="shared" si="45"/>
        <v>134</v>
      </c>
      <c r="K155" s="34">
        <f>IF(I155&gt;=0,1,0)*Data!$D$3*Data!$D$17</f>
        <v>-2</v>
      </c>
      <c r="L155" s="34">
        <f>IF(I155&gt;99,1,0)*Data!$D$4*Data!$D$17</f>
        <v>4</v>
      </c>
      <c r="M155" s="34">
        <f>IF(I155&gt;199,1,0)*Data!$D$5*Data!$D$17</f>
        <v>0</v>
      </c>
      <c r="N155" s="34">
        <f>IF(I155&gt;299,1,0)*Data!$D$6*Data!$D$17</f>
        <v>0</v>
      </c>
      <c r="O155" s="34">
        <f>IF(I155&gt;399,1,0)*Data!$D$7*Data!$D$17</f>
        <v>0</v>
      </c>
      <c r="P155" s="34">
        <f>IF(I155&gt;499,1,0)*Data!$D$8*Data!$D$17</f>
        <v>0</v>
      </c>
      <c r="Q155" s="34">
        <f>IF(I155&gt;599,1,0)*Data!$D$9*Data!$D$17</f>
        <v>0</v>
      </c>
      <c r="R155" s="34">
        <f t="shared" si="46"/>
        <v>2</v>
      </c>
      <c r="S155" s="34">
        <f t="shared" si="47"/>
        <v>4</v>
      </c>
      <c r="T155" s="34">
        <f t="shared" si="34"/>
        <v>2.1666666666666665</v>
      </c>
      <c r="U155" s="34">
        <f t="shared" si="48"/>
        <v>4.694444444444444</v>
      </c>
      <c r="V155" s="89">
        <f t="shared" si="35"/>
        <v>1.392772743091475</v>
      </c>
      <c r="W155" s="89">
        <f t="shared" si="36"/>
        <v>1.9683912159384838</v>
      </c>
      <c r="X155" s="89">
        <f t="shared" si="37"/>
        <v>2</v>
      </c>
      <c r="Y155" s="89">
        <f t="shared" si="38"/>
        <v>0.35416948063916676</v>
      </c>
      <c r="Z155" s="89">
        <f t="shared" si="39"/>
        <v>0.16374098451048893</v>
      </c>
      <c r="AA155" s="89">
        <f t="shared" si="40"/>
        <v>-0.24393003454102416</v>
      </c>
      <c r="AB155" s="89">
        <f t="shared" si="41"/>
        <v>-0.16666666666666666</v>
      </c>
      <c r="AC155" s="89">
        <f t="shared" si="42"/>
        <v>-0.08018905003053522</v>
      </c>
      <c r="AD155" s="89">
        <f t="shared" si="49"/>
        <v>0.006430283744799681</v>
      </c>
      <c r="AE155" s="89">
        <f t="shared" si="43"/>
        <v>2.2468557166972016</v>
      </c>
      <c r="AF155" s="34">
        <f t="shared" si="50"/>
        <v>5.048360611654895</v>
      </c>
    </row>
    <row r="156" spans="8:32" ht="12.75">
      <c r="H156" s="34">
        <f t="shared" si="44"/>
        <v>13.4</v>
      </c>
      <c r="I156" s="34">
        <v>134</v>
      </c>
      <c r="J156" s="34">
        <f t="shared" si="45"/>
        <v>135</v>
      </c>
      <c r="K156" s="34">
        <f>IF(I156&gt;=0,1,0)*Data!$D$3*Data!$D$17</f>
        <v>-2</v>
      </c>
      <c r="L156" s="34">
        <f>IF(I156&gt;99,1,0)*Data!$D$4*Data!$D$17</f>
        <v>4</v>
      </c>
      <c r="M156" s="34">
        <f>IF(I156&gt;199,1,0)*Data!$D$5*Data!$D$17</f>
        <v>0</v>
      </c>
      <c r="N156" s="34">
        <f>IF(I156&gt;299,1,0)*Data!$D$6*Data!$D$17</f>
        <v>0</v>
      </c>
      <c r="O156" s="34">
        <f>IF(I156&gt;399,1,0)*Data!$D$7*Data!$D$17</f>
        <v>0</v>
      </c>
      <c r="P156" s="34">
        <f>IF(I156&gt;499,1,0)*Data!$D$8*Data!$D$17</f>
        <v>0</v>
      </c>
      <c r="Q156" s="34">
        <f>IF(I156&gt;599,1,0)*Data!$D$9*Data!$D$17</f>
        <v>0</v>
      </c>
      <c r="R156" s="34">
        <f t="shared" si="46"/>
        <v>2</v>
      </c>
      <c r="S156" s="34">
        <f t="shared" si="47"/>
        <v>4</v>
      </c>
      <c r="T156" s="34">
        <f t="shared" si="34"/>
        <v>2.1666666666666665</v>
      </c>
      <c r="U156" s="34">
        <f t="shared" si="48"/>
        <v>4.694444444444444</v>
      </c>
      <c r="V156" s="89">
        <f t="shared" si="35"/>
        <v>1.403244718603441</v>
      </c>
      <c r="W156" s="89">
        <f t="shared" si="36"/>
        <v>1.9719920741410097</v>
      </c>
      <c r="X156" s="89">
        <f t="shared" si="37"/>
        <v>2</v>
      </c>
      <c r="Y156" s="89">
        <f t="shared" si="38"/>
        <v>0.3335374934322047</v>
      </c>
      <c r="Z156" s="89">
        <f t="shared" si="39"/>
        <v>0.16404052256084706</v>
      </c>
      <c r="AA156" s="89">
        <f t="shared" si="40"/>
        <v>-0.22971999774462476</v>
      </c>
      <c r="AB156" s="89">
        <f t="shared" si="41"/>
        <v>-0.16666666666666666</v>
      </c>
      <c r="AC156" s="89">
        <f t="shared" si="42"/>
        <v>-0.0656794751837777</v>
      </c>
      <c r="AD156" s="89">
        <f t="shared" si="49"/>
        <v>0.004313793460416471</v>
      </c>
      <c r="AE156" s="89">
        <f t="shared" si="43"/>
        <v>2.232346141850444</v>
      </c>
      <c r="AF156" s="34">
        <f t="shared" si="50"/>
        <v>4.983369297034563</v>
      </c>
    </row>
    <row r="157" spans="8:32" ht="12.75">
      <c r="H157" s="34">
        <f t="shared" si="44"/>
        <v>13.5</v>
      </c>
      <c r="I157" s="34">
        <v>135</v>
      </c>
      <c r="J157" s="34">
        <f t="shared" si="45"/>
        <v>136</v>
      </c>
      <c r="K157" s="34">
        <f>IF(I157&gt;=0,1,0)*Data!$D$3*Data!$D$17</f>
        <v>-2</v>
      </c>
      <c r="L157" s="34">
        <f>IF(I157&gt;99,1,0)*Data!$D$4*Data!$D$17</f>
        <v>4</v>
      </c>
      <c r="M157" s="34">
        <f>IF(I157&gt;199,1,0)*Data!$D$5*Data!$D$17</f>
        <v>0</v>
      </c>
      <c r="N157" s="34">
        <f>IF(I157&gt;299,1,0)*Data!$D$6*Data!$D$17</f>
        <v>0</v>
      </c>
      <c r="O157" s="34">
        <f>IF(I157&gt;399,1,0)*Data!$D$7*Data!$D$17</f>
        <v>0</v>
      </c>
      <c r="P157" s="34">
        <f>IF(I157&gt;499,1,0)*Data!$D$8*Data!$D$17</f>
        <v>0</v>
      </c>
      <c r="Q157" s="34">
        <f>IF(I157&gt;599,1,0)*Data!$D$9*Data!$D$17</f>
        <v>0</v>
      </c>
      <c r="R157" s="34">
        <f t="shared" si="46"/>
        <v>2</v>
      </c>
      <c r="S157" s="34">
        <f t="shared" si="47"/>
        <v>4</v>
      </c>
      <c r="T157" s="34">
        <f t="shared" si="34"/>
        <v>2.1666666666666665</v>
      </c>
      <c r="U157" s="34">
        <f t="shared" si="48"/>
        <v>4.694444444444444</v>
      </c>
      <c r="V157" s="89">
        <f t="shared" si="35"/>
        <v>1.413716694115407</v>
      </c>
      <c r="W157" s="89">
        <f t="shared" si="36"/>
        <v>1.9753766811902755</v>
      </c>
      <c r="X157" s="89">
        <f t="shared" si="37"/>
        <v>2</v>
      </c>
      <c r="Y157" s="89">
        <f t="shared" si="38"/>
        <v>0.31286893008046185</v>
      </c>
      <c r="Z157" s="89">
        <f t="shared" si="39"/>
        <v>0.16432207171933774</v>
      </c>
      <c r="AA157" s="89">
        <f t="shared" si="40"/>
        <v>-0.21548476956176357</v>
      </c>
      <c r="AB157" s="89">
        <f t="shared" si="41"/>
        <v>-0.16666666666666666</v>
      </c>
      <c r="AC157" s="89">
        <f t="shared" si="42"/>
        <v>-0.05116269784242583</v>
      </c>
      <c r="AD157" s="89">
        <f t="shared" si="49"/>
        <v>0.0026176216505153648</v>
      </c>
      <c r="AE157" s="89">
        <f t="shared" si="43"/>
        <v>2.2178293645090923</v>
      </c>
      <c r="AF157" s="34">
        <f t="shared" si="50"/>
        <v>4.918767090078804</v>
      </c>
    </row>
    <row r="158" spans="8:32" ht="12.75">
      <c r="H158" s="34">
        <f t="shared" si="44"/>
        <v>13.6</v>
      </c>
      <c r="I158" s="34">
        <v>136</v>
      </c>
      <c r="J158" s="34">
        <f t="shared" si="45"/>
        <v>137</v>
      </c>
      <c r="K158" s="34">
        <f>IF(I158&gt;=0,1,0)*Data!$D$3*Data!$D$17</f>
        <v>-2</v>
      </c>
      <c r="L158" s="34">
        <f>IF(I158&gt;99,1,0)*Data!$D$4*Data!$D$17</f>
        <v>4</v>
      </c>
      <c r="M158" s="34">
        <f>IF(I158&gt;199,1,0)*Data!$D$5*Data!$D$17</f>
        <v>0</v>
      </c>
      <c r="N158" s="34">
        <f>IF(I158&gt;299,1,0)*Data!$D$6*Data!$D$17</f>
        <v>0</v>
      </c>
      <c r="O158" s="34">
        <f>IF(I158&gt;399,1,0)*Data!$D$7*Data!$D$17</f>
        <v>0</v>
      </c>
      <c r="P158" s="34">
        <f>IF(I158&gt;499,1,0)*Data!$D$8*Data!$D$17</f>
        <v>0</v>
      </c>
      <c r="Q158" s="34">
        <f>IF(I158&gt;599,1,0)*Data!$D$9*Data!$D$17</f>
        <v>0</v>
      </c>
      <c r="R158" s="34">
        <f t="shared" si="46"/>
        <v>2</v>
      </c>
      <c r="S158" s="34">
        <f t="shared" si="47"/>
        <v>4</v>
      </c>
      <c r="T158" s="34">
        <f t="shared" si="34"/>
        <v>2.1666666666666665</v>
      </c>
      <c r="U158" s="34">
        <f t="shared" si="48"/>
        <v>4.694444444444444</v>
      </c>
      <c r="V158" s="89">
        <f t="shared" si="35"/>
        <v>1.4241886696273727</v>
      </c>
      <c r="W158" s="89">
        <f t="shared" si="36"/>
        <v>1.9785446659259767</v>
      </c>
      <c r="X158" s="89">
        <f t="shared" si="37"/>
        <v>2</v>
      </c>
      <c r="Y158" s="89">
        <f t="shared" si="38"/>
        <v>0.29216605712482374</v>
      </c>
      <c r="Z158" s="89">
        <f t="shared" si="39"/>
        <v>0.16458560111092294</v>
      </c>
      <c r="AA158" s="89">
        <f t="shared" si="40"/>
        <v>-0.2012259110456276</v>
      </c>
      <c r="AB158" s="89">
        <f t="shared" si="41"/>
        <v>-0.16666666666666666</v>
      </c>
      <c r="AC158" s="89">
        <f t="shared" si="42"/>
        <v>-0.03664030993470466</v>
      </c>
      <c r="AD158" s="89">
        <f t="shared" si="49"/>
        <v>0.0013425123121112168</v>
      </c>
      <c r="AE158" s="89">
        <f t="shared" si="43"/>
        <v>2.2033069766013713</v>
      </c>
      <c r="AF158" s="34">
        <f t="shared" si="50"/>
        <v>4.854561633140276</v>
      </c>
    </row>
    <row r="159" spans="8:32" ht="12.75">
      <c r="H159" s="34">
        <f t="shared" si="44"/>
        <v>13.7</v>
      </c>
      <c r="I159" s="34">
        <v>137</v>
      </c>
      <c r="J159" s="34">
        <f t="shared" si="45"/>
        <v>138</v>
      </c>
      <c r="K159" s="34">
        <f>IF(I159&gt;=0,1,0)*Data!$D$3*Data!$D$17</f>
        <v>-2</v>
      </c>
      <c r="L159" s="34">
        <f>IF(I159&gt;99,1,0)*Data!$D$4*Data!$D$17</f>
        <v>4</v>
      </c>
      <c r="M159" s="34">
        <f>IF(I159&gt;199,1,0)*Data!$D$5*Data!$D$17</f>
        <v>0</v>
      </c>
      <c r="N159" s="34">
        <f>IF(I159&gt;299,1,0)*Data!$D$6*Data!$D$17</f>
        <v>0</v>
      </c>
      <c r="O159" s="34">
        <f>IF(I159&gt;399,1,0)*Data!$D$7*Data!$D$17</f>
        <v>0</v>
      </c>
      <c r="P159" s="34">
        <f>IF(I159&gt;499,1,0)*Data!$D$8*Data!$D$17</f>
        <v>0</v>
      </c>
      <c r="Q159" s="34">
        <f>IF(I159&gt;599,1,0)*Data!$D$9*Data!$D$17</f>
        <v>0</v>
      </c>
      <c r="R159" s="34">
        <f t="shared" si="46"/>
        <v>2</v>
      </c>
      <c r="S159" s="34">
        <f t="shared" si="47"/>
        <v>4</v>
      </c>
      <c r="T159" s="34">
        <f t="shared" si="34"/>
        <v>2.1666666666666665</v>
      </c>
      <c r="U159" s="34">
        <f t="shared" si="48"/>
        <v>4.694444444444444</v>
      </c>
      <c r="V159" s="89">
        <f t="shared" si="35"/>
        <v>1.4346606451393387</v>
      </c>
      <c r="W159" s="89">
        <f t="shared" si="36"/>
        <v>1.9814956809428872</v>
      </c>
      <c r="X159" s="89">
        <f t="shared" si="37"/>
        <v>2</v>
      </c>
      <c r="Y159" s="89">
        <f t="shared" si="38"/>
        <v>0.27143114486860925</v>
      </c>
      <c r="Z159" s="89">
        <f t="shared" si="39"/>
        <v>0.16483108183663517</v>
      </c>
      <c r="AA159" s="89">
        <f t="shared" si="40"/>
        <v>-0.18694498584073527</v>
      </c>
      <c r="AB159" s="89">
        <f t="shared" si="41"/>
        <v>-0.16666666666666666</v>
      </c>
      <c r="AC159" s="89">
        <f t="shared" si="42"/>
        <v>-0.0221139040041001</v>
      </c>
      <c r="AD159" s="89">
        <f t="shared" si="49"/>
        <v>0.0004890247503025544</v>
      </c>
      <c r="AE159" s="89">
        <f t="shared" si="43"/>
        <v>2.1887805706707666</v>
      </c>
      <c r="AF159" s="34">
        <f t="shared" si="50"/>
        <v>4.790760386545847</v>
      </c>
    </row>
    <row r="160" spans="8:32" ht="12.75">
      <c r="H160" s="34">
        <f t="shared" si="44"/>
        <v>13.8</v>
      </c>
      <c r="I160" s="34">
        <v>138</v>
      </c>
      <c r="J160" s="34">
        <f t="shared" si="45"/>
        <v>139</v>
      </c>
      <c r="K160" s="34">
        <f>IF(I160&gt;=0,1,0)*Data!$D$3*Data!$D$17</f>
        <v>-2</v>
      </c>
      <c r="L160" s="34">
        <f>IF(I160&gt;99,1,0)*Data!$D$4*Data!$D$17</f>
        <v>4</v>
      </c>
      <c r="M160" s="34">
        <f>IF(I160&gt;199,1,0)*Data!$D$5*Data!$D$17</f>
        <v>0</v>
      </c>
      <c r="N160" s="34">
        <f>IF(I160&gt;299,1,0)*Data!$D$6*Data!$D$17</f>
        <v>0</v>
      </c>
      <c r="O160" s="34">
        <f>IF(I160&gt;399,1,0)*Data!$D$7*Data!$D$17</f>
        <v>0</v>
      </c>
      <c r="P160" s="34">
        <f>IF(I160&gt;499,1,0)*Data!$D$8*Data!$D$17</f>
        <v>0</v>
      </c>
      <c r="Q160" s="34">
        <f>IF(I160&gt;599,1,0)*Data!$D$9*Data!$D$17</f>
        <v>0</v>
      </c>
      <c r="R160" s="34">
        <f t="shared" si="46"/>
        <v>2</v>
      </c>
      <c r="S160" s="34">
        <f t="shared" si="47"/>
        <v>4</v>
      </c>
      <c r="T160" s="34">
        <f t="shared" si="34"/>
        <v>2.1666666666666665</v>
      </c>
      <c r="U160" s="34">
        <f t="shared" si="48"/>
        <v>4.694444444444444</v>
      </c>
      <c r="V160" s="89">
        <f t="shared" si="35"/>
        <v>1.4451326206513047</v>
      </c>
      <c r="W160" s="89">
        <f t="shared" si="36"/>
        <v>1.9842294026289555</v>
      </c>
      <c r="X160" s="89">
        <f t="shared" si="37"/>
        <v>2</v>
      </c>
      <c r="Y160" s="89">
        <f t="shared" si="38"/>
        <v>0.25066646712860896</v>
      </c>
      <c r="Z160" s="89">
        <f t="shared" si="39"/>
        <v>0.16505848697674655</v>
      </c>
      <c r="AA160" s="89">
        <f t="shared" si="40"/>
        <v>-0.172643560011467</v>
      </c>
      <c r="AB160" s="89">
        <f t="shared" si="41"/>
        <v>-0.16666666666666666</v>
      </c>
      <c r="AC160" s="89">
        <f t="shared" si="42"/>
        <v>-0.0075850730347204465</v>
      </c>
      <c r="AD160" s="89">
        <f t="shared" si="49"/>
        <v>5.7533332942043245E-05</v>
      </c>
      <c r="AE160" s="89">
        <f t="shared" si="43"/>
        <v>2.174251739701387</v>
      </c>
      <c r="AF160" s="34">
        <f t="shared" si="50"/>
        <v>4.727370627594508</v>
      </c>
    </row>
    <row r="161" spans="8:32" ht="12.75">
      <c r="H161" s="34">
        <f t="shared" si="44"/>
        <v>13.9</v>
      </c>
      <c r="I161" s="34">
        <v>139</v>
      </c>
      <c r="J161" s="34">
        <f t="shared" si="45"/>
        <v>140</v>
      </c>
      <c r="K161" s="34">
        <f>IF(I161&gt;=0,1,0)*Data!$D$3*Data!$D$17</f>
        <v>-2</v>
      </c>
      <c r="L161" s="34">
        <f>IF(I161&gt;99,1,0)*Data!$D$4*Data!$D$17</f>
        <v>4</v>
      </c>
      <c r="M161" s="34">
        <f>IF(I161&gt;199,1,0)*Data!$D$5*Data!$D$17</f>
        <v>0</v>
      </c>
      <c r="N161" s="34">
        <f>IF(I161&gt;299,1,0)*Data!$D$6*Data!$D$17</f>
        <v>0</v>
      </c>
      <c r="O161" s="34">
        <f>IF(I161&gt;399,1,0)*Data!$D$7*Data!$D$17</f>
        <v>0</v>
      </c>
      <c r="P161" s="34">
        <f>IF(I161&gt;499,1,0)*Data!$D$8*Data!$D$17</f>
        <v>0</v>
      </c>
      <c r="Q161" s="34">
        <f>IF(I161&gt;599,1,0)*Data!$D$9*Data!$D$17</f>
        <v>0</v>
      </c>
      <c r="R161" s="34">
        <f t="shared" si="46"/>
        <v>2</v>
      </c>
      <c r="S161" s="34">
        <f t="shared" si="47"/>
        <v>4</v>
      </c>
      <c r="T161" s="34">
        <f t="shared" si="34"/>
        <v>2.1666666666666665</v>
      </c>
      <c r="U161" s="34">
        <f t="shared" si="48"/>
        <v>4.694444444444444</v>
      </c>
      <c r="V161" s="89">
        <f t="shared" si="35"/>
        <v>1.4556045961632706</v>
      </c>
      <c r="W161" s="89">
        <f t="shared" si="36"/>
        <v>1.986745531200793</v>
      </c>
      <c r="X161" s="89">
        <f t="shared" si="37"/>
        <v>2</v>
      </c>
      <c r="Y161" s="89">
        <f t="shared" si="38"/>
        <v>0.22987430098573366</v>
      </c>
      <c r="Z161" s="89">
        <f t="shared" si="39"/>
        <v>0.16526779159372088</v>
      </c>
      <c r="AA161" s="89">
        <f t="shared" si="40"/>
        <v>-0.15832320187032736</v>
      </c>
      <c r="AB161" s="89">
        <f t="shared" si="41"/>
        <v>-0.16666666666666666</v>
      </c>
      <c r="AC161" s="89">
        <f t="shared" si="42"/>
        <v>0.006944589723393513</v>
      </c>
      <c r="AD161" s="89">
        <f t="shared" si="49"/>
        <v>4.822732642626279E-05</v>
      </c>
      <c r="AE161" s="89">
        <f t="shared" si="43"/>
        <v>2.159722076943273</v>
      </c>
      <c r="AF161" s="34">
        <f t="shared" si="50"/>
        <v>4.664399449636165</v>
      </c>
    </row>
    <row r="162" spans="8:32" ht="12.75">
      <c r="H162" s="34">
        <f t="shared" si="44"/>
        <v>14</v>
      </c>
      <c r="I162" s="34">
        <v>140</v>
      </c>
      <c r="J162" s="34">
        <f t="shared" si="45"/>
        <v>141</v>
      </c>
      <c r="K162" s="34">
        <f>IF(I162&gt;=0,1,0)*Data!$D$3*Data!$D$17</f>
        <v>-2</v>
      </c>
      <c r="L162" s="34">
        <f>IF(I162&gt;99,1,0)*Data!$D$4*Data!$D$17</f>
        <v>4</v>
      </c>
      <c r="M162" s="34">
        <f>IF(I162&gt;199,1,0)*Data!$D$5*Data!$D$17</f>
        <v>0</v>
      </c>
      <c r="N162" s="34">
        <f>IF(I162&gt;299,1,0)*Data!$D$6*Data!$D$17</f>
        <v>0</v>
      </c>
      <c r="O162" s="34">
        <f>IF(I162&gt;399,1,0)*Data!$D$7*Data!$D$17</f>
        <v>0</v>
      </c>
      <c r="P162" s="34">
        <f>IF(I162&gt;499,1,0)*Data!$D$8*Data!$D$17</f>
        <v>0</v>
      </c>
      <c r="Q162" s="34">
        <f>IF(I162&gt;599,1,0)*Data!$D$9*Data!$D$17</f>
        <v>0</v>
      </c>
      <c r="R162" s="34">
        <f t="shared" si="46"/>
        <v>2</v>
      </c>
      <c r="S162" s="34">
        <f t="shared" si="47"/>
        <v>4</v>
      </c>
      <c r="T162" s="34">
        <f t="shared" si="34"/>
        <v>2.1666666666666665</v>
      </c>
      <c r="U162" s="34">
        <f t="shared" si="48"/>
        <v>4.694444444444444</v>
      </c>
      <c r="V162" s="89">
        <f t="shared" si="35"/>
        <v>1.4660765716752366</v>
      </c>
      <c r="W162" s="89">
        <f t="shared" si="36"/>
        <v>1.9890437907365466</v>
      </c>
      <c r="X162" s="89">
        <f t="shared" si="37"/>
        <v>2</v>
      </c>
      <c r="Y162" s="89">
        <f t="shared" si="38"/>
        <v>0.20905692653530736</v>
      </c>
      <c r="Z162" s="89">
        <f t="shared" si="39"/>
        <v>0.16545897273494817</v>
      </c>
      <c r="AA162" s="89">
        <f t="shared" si="40"/>
        <v>-0.14398548180596235</v>
      </c>
      <c r="AB162" s="89">
        <f t="shared" si="41"/>
        <v>-0.16666666666666666</v>
      </c>
      <c r="AC162" s="89">
        <f t="shared" si="42"/>
        <v>0.021473490928985817</v>
      </c>
      <c r="AD162" s="89">
        <f t="shared" si="49"/>
        <v>0.00046111081267723614</v>
      </c>
      <c r="AE162" s="89">
        <f t="shared" si="43"/>
        <v>2.1451931757376808</v>
      </c>
      <c r="AF162" s="34">
        <f t="shared" si="50"/>
        <v>4.601853761231516</v>
      </c>
    </row>
    <row r="163" spans="8:32" ht="12.75">
      <c r="H163" s="34">
        <f t="shared" si="44"/>
        <v>14.1</v>
      </c>
      <c r="I163" s="34">
        <v>141</v>
      </c>
      <c r="J163" s="34">
        <f t="shared" si="45"/>
        <v>142</v>
      </c>
      <c r="K163" s="34">
        <f>IF(I163&gt;=0,1,0)*Data!$D$3*Data!$D$17</f>
        <v>-2</v>
      </c>
      <c r="L163" s="34">
        <f>IF(I163&gt;99,1,0)*Data!$D$4*Data!$D$17</f>
        <v>4</v>
      </c>
      <c r="M163" s="34">
        <f>IF(I163&gt;199,1,0)*Data!$D$5*Data!$D$17</f>
        <v>0</v>
      </c>
      <c r="N163" s="34">
        <f>IF(I163&gt;299,1,0)*Data!$D$6*Data!$D$17</f>
        <v>0</v>
      </c>
      <c r="O163" s="34">
        <f>IF(I163&gt;399,1,0)*Data!$D$7*Data!$D$17</f>
        <v>0</v>
      </c>
      <c r="P163" s="34">
        <f>IF(I163&gt;499,1,0)*Data!$D$8*Data!$D$17</f>
        <v>0</v>
      </c>
      <c r="Q163" s="34">
        <f>IF(I163&gt;599,1,0)*Data!$D$9*Data!$D$17</f>
        <v>0</v>
      </c>
      <c r="R163" s="34">
        <f t="shared" si="46"/>
        <v>2</v>
      </c>
      <c r="S163" s="34">
        <f t="shared" si="47"/>
        <v>4</v>
      </c>
      <c r="T163" s="34">
        <f t="shared" si="34"/>
        <v>2.1666666666666665</v>
      </c>
      <c r="U163" s="34">
        <f t="shared" si="48"/>
        <v>4.694444444444444</v>
      </c>
      <c r="V163" s="89">
        <f t="shared" si="35"/>
        <v>1.4765485471872026</v>
      </c>
      <c r="W163" s="89">
        <f t="shared" si="36"/>
        <v>1.99112392920616</v>
      </c>
      <c r="X163" s="89">
        <f t="shared" si="37"/>
        <v>2</v>
      </c>
      <c r="Y163" s="89">
        <f t="shared" si="38"/>
        <v>0.188216626637029</v>
      </c>
      <c r="Z163" s="89">
        <f t="shared" si="39"/>
        <v>0.16563200943526196</v>
      </c>
      <c r="AA163" s="89">
        <f t="shared" si="40"/>
        <v>-0.12963197211094837</v>
      </c>
      <c r="AB163" s="89">
        <f t="shared" si="41"/>
        <v>-0.16666666666666666</v>
      </c>
      <c r="AC163" s="89">
        <f t="shared" si="42"/>
        <v>0.03600003732431359</v>
      </c>
      <c r="AD163" s="89">
        <f t="shared" si="49"/>
        <v>0.0012960026873519714</v>
      </c>
      <c r="AE163" s="89">
        <f t="shared" si="43"/>
        <v>2.130666629342353</v>
      </c>
      <c r="AF163" s="34">
        <f t="shared" si="50"/>
        <v>4.539740285393104</v>
      </c>
    </row>
    <row r="164" spans="8:32" ht="12.75">
      <c r="H164" s="34">
        <f t="shared" si="44"/>
        <v>14.2</v>
      </c>
      <c r="I164" s="34">
        <v>142</v>
      </c>
      <c r="J164" s="34">
        <f t="shared" si="45"/>
        <v>143</v>
      </c>
      <c r="K164" s="34">
        <f>IF(I164&gt;=0,1,0)*Data!$D$3*Data!$D$17</f>
        <v>-2</v>
      </c>
      <c r="L164" s="34">
        <f>IF(I164&gt;99,1,0)*Data!$D$4*Data!$D$17</f>
        <v>4</v>
      </c>
      <c r="M164" s="34">
        <f>IF(I164&gt;199,1,0)*Data!$D$5*Data!$D$17</f>
        <v>0</v>
      </c>
      <c r="N164" s="34">
        <f>IF(I164&gt;299,1,0)*Data!$D$6*Data!$D$17</f>
        <v>0</v>
      </c>
      <c r="O164" s="34">
        <f>IF(I164&gt;399,1,0)*Data!$D$7*Data!$D$17</f>
        <v>0</v>
      </c>
      <c r="P164" s="34">
        <f>IF(I164&gt;499,1,0)*Data!$D$8*Data!$D$17</f>
        <v>0</v>
      </c>
      <c r="Q164" s="34">
        <f>IF(I164&gt;599,1,0)*Data!$D$9*Data!$D$17</f>
        <v>0</v>
      </c>
      <c r="R164" s="34">
        <f t="shared" si="46"/>
        <v>2</v>
      </c>
      <c r="S164" s="34">
        <f t="shared" si="47"/>
        <v>4</v>
      </c>
      <c r="T164" s="34">
        <f t="shared" si="34"/>
        <v>2.1666666666666665</v>
      </c>
      <c r="U164" s="34">
        <f t="shared" si="48"/>
        <v>4.694444444444444</v>
      </c>
      <c r="V164" s="89">
        <f t="shared" si="35"/>
        <v>1.4870205226991686</v>
      </c>
      <c r="W164" s="89">
        <f t="shared" si="36"/>
        <v>1.9929857184990087</v>
      </c>
      <c r="X164" s="89">
        <f t="shared" si="37"/>
        <v>2</v>
      </c>
      <c r="Y164" s="89">
        <f t="shared" si="38"/>
        <v>0.16735568666463133</v>
      </c>
      <c r="Z164" s="89">
        <f t="shared" si="39"/>
        <v>0.16578688271923808</v>
      </c>
      <c r="AA164" s="89">
        <f t="shared" si="40"/>
        <v>-0.1152642468093729</v>
      </c>
      <c r="AB164" s="89">
        <f t="shared" si="41"/>
        <v>-0.16666666666666666</v>
      </c>
      <c r="AC164" s="89">
        <f t="shared" si="42"/>
        <v>0.05052263590986518</v>
      </c>
      <c r="AD164" s="89">
        <f t="shared" si="49"/>
        <v>0.0025525367392807987</v>
      </c>
      <c r="AE164" s="89">
        <f t="shared" si="43"/>
        <v>2.1161440307568014</v>
      </c>
      <c r="AF164" s="34">
        <f t="shared" si="50"/>
        <v>4.478065558907642</v>
      </c>
    </row>
    <row r="165" spans="8:32" ht="12.75">
      <c r="H165" s="34">
        <f t="shared" si="44"/>
        <v>14.3</v>
      </c>
      <c r="I165" s="34">
        <v>143</v>
      </c>
      <c r="J165" s="34">
        <f t="shared" si="45"/>
        <v>144</v>
      </c>
      <c r="K165" s="34">
        <f>IF(I165&gt;=0,1,0)*Data!$D$3*Data!$D$17</f>
        <v>-2</v>
      </c>
      <c r="L165" s="34">
        <f>IF(I165&gt;99,1,0)*Data!$D$4*Data!$D$17</f>
        <v>4</v>
      </c>
      <c r="M165" s="34">
        <f>IF(I165&gt;199,1,0)*Data!$D$5*Data!$D$17</f>
        <v>0</v>
      </c>
      <c r="N165" s="34">
        <f>IF(I165&gt;299,1,0)*Data!$D$6*Data!$D$17</f>
        <v>0</v>
      </c>
      <c r="O165" s="34">
        <f>IF(I165&gt;399,1,0)*Data!$D$7*Data!$D$17</f>
        <v>0</v>
      </c>
      <c r="P165" s="34">
        <f>IF(I165&gt;499,1,0)*Data!$D$8*Data!$D$17</f>
        <v>0</v>
      </c>
      <c r="Q165" s="34">
        <f>IF(I165&gt;599,1,0)*Data!$D$9*Data!$D$17</f>
        <v>0</v>
      </c>
      <c r="R165" s="34">
        <f t="shared" si="46"/>
        <v>2</v>
      </c>
      <c r="S165" s="34">
        <f t="shared" si="47"/>
        <v>4</v>
      </c>
      <c r="T165" s="34">
        <f t="shared" si="34"/>
        <v>2.1666666666666665</v>
      </c>
      <c r="U165" s="34">
        <f t="shared" si="48"/>
        <v>4.694444444444444</v>
      </c>
      <c r="V165" s="89">
        <f t="shared" si="35"/>
        <v>1.4974924982111346</v>
      </c>
      <c r="W165" s="89">
        <f t="shared" si="36"/>
        <v>1.9946289544489162</v>
      </c>
      <c r="X165" s="89">
        <f t="shared" si="37"/>
        <v>2</v>
      </c>
      <c r="Y165" s="89">
        <f t="shared" si="38"/>
        <v>0.1464763942552637</v>
      </c>
      <c r="Z165" s="89">
        <f t="shared" si="39"/>
        <v>0.16592357560327567</v>
      </c>
      <c r="AA165" s="89">
        <f t="shared" si="40"/>
        <v>-0.10088388148422481</v>
      </c>
      <c r="AB165" s="89">
        <f t="shared" si="41"/>
        <v>-0.16666666666666666</v>
      </c>
      <c r="AC165" s="89">
        <f t="shared" si="42"/>
        <v>0.06503969411905086</v>
      </c>
      <c r="AD165" s="89">
        <f t="shared" si="49"/>
        <v>0.004230161811099699</v>
      </c>
      <c r="AE165" s="89">
        <f t="shared" si="43"/>
        <v>2.1016269725476158</v>
      </c>
      <c r="AF165" s="34">
        <f t="shared" si="50"/>
        <v>4.416835931739657</v>
      </c>
    </row>
    <row r="166" spans="8:32" ht="12.75">
      <c r="H166" s="34">
        <f t="shared" si="44"/>
        <v>14.4</v>
      </c>
      <c r="I166" s="34">
        <v>144</v>
      </c>
      <c r="J166" s="34">
        <f t="shared" si="45"/>
        <v>145</v>
      </c>
      <c r="K166" s="34">
        <f>IF(I166&gt;=0,1,0)*Data!$D$3*Data!$D$17</f>
        <v>-2</v>
      </c>
      <c r="L166" s="34">
        <f>IF(I166&gt;99,1,0)*Data!$D$4*Data!$D$17</f>
        <v>4</v>
      </c>
      <c r="M166" s="34">
        <f>IF(I166&gt;199,1,0)*Data!$D$5*Data!$D$17</f>
        <v>0</v>
      </c>
      <c r="N166" s="34">
        <f>IF(I166&gt;299,1,0)*Data!$D$6*Data!$D$17</f>
        <v>0</v>
      </c>
      <c r="O166" s="34">
        <f>IF(I166&gt;399,1,0)*Data!$D$7*Data!$D$17</f>
        <v>0</v>
      </c>
      <c r="P166" s="34">
        <f>IF(I166&gt;499,1,0)*Data!$D$8*Data!$D$17</f>
        <v>0</v>
      </c>
      <c r="Q166" s="34">
        <f>IF(I166&gt;599,1,0)*Data!$D$9*Data!$D$17</f>
        <v>0</v>
      </c>
      <c r="R166" s="34">
        <f t="shared" si="46"/>
        <v>2</v>
      </c>
      <c r="S166" s="34">
        <f t="shared" si="47"/>
        <v>4</v>
      </c>
      <c r="T166" s="34">
        <f t="shared" si="34"/>
        <v>2.1666666666666665</v>
      </c>
      <c r="U166" s="34">
        <f t="shared" si="48"/>
        <v>4.694444444444444</v>
      </c>
      <c r="V166" s="89">
        <f t="shared" si="35"/>
        <v>1.5079644737231006</v>
      </c>
      <c r="W166" s="89">
        <f t="shared" si="36"/>
        <v>1.9960534568565431</v>
      </c>
      <c r="X166" s="89">
        <f t="shared" si="37"/>
        <v>2</v>
      </c>
      <c r="Y166" s="89">
        <f t="shared" si="38"/>
        <v>0.12558103905862705</v>
      </c>
      <c r="Z166" s="89">
        <f t="shared" si="39"/>
        <v>0.1660420730974596</v>
      </c>
      <c r="AA166" s="89">
        <f t="shared" si="40"/>
        <v>-0.08649245310461393</v>
      </c>
      <c r="AB166" s="89">
        <f t="shared" si="41"/>
        <v>-0.16666666666666666</v>
      </c>
      <c r="AC166" s="89">
        <f t="shared" si="42"/>
        <v>0.07954961999284568</v>
      </c>
      <c r="AD166" s="89">
        <f t="shared" si="49"/>
        <v>0.0063281420410061535</v>
      </c>
      <c r="AE166" s="89">
        <f t="shared" si="43"/>
        <v>2.087117046673821</v>
      </c>
      <c r="AF166" s="34">
        <f t="shared" si="50"/>
        <v>4.356057566516452</v>
      </c>
    </row>
    <row r="167" spans="8:32" ht="12.75">
      <c r="H167" s="34">
        <f t="shared" si="44"/>
        <v>14.5</v>
      </c>
      <c r="I167" s="34">
        <v>145</v>
      </c>
      <c r="J167" s="34">
        <f t="shared" si="45"/>
        <v>146</v>
      </c>
      <c r="K167" s="34">
        <f>IF(I167&gt;=0,1,0)*Data!$D$3*Data!$D$17</f>
        <v>-2</v>
      </c>
      <c r="L167" s="34">
        <f>IF(I167&gt;99,1,0)*Data!$D$4*Data!$D$17</f>
        <v>4</v>
      </c>
      <c r="M167" s="34">
        <f>IF(I167&gt;199,1,0)*Data!$D$5*Data!$D$17</f>
        <v>0</v>
      </c>
      <c r="N167" s="34">
        <f>IF(I167&gt;299,1,0)*Data!$D$6*Data!$D$17</f>
        <v>0</v>
      </c>
      <c r="O167" s="34">
        <f>IF(I167&gt;399,1,0)*Data!$D$7*Data!$D$17</f>
        <v>0</v>
      </c>
      <c r="P167" s="34">
        <f>IF(I167&gt;499,1,0)*Data!$D$8*Data!$D$17</f>
        <v>0</v>
      </c>
      <c r="Q167" s="34">
        <f>IF(I167&gt;599,1,0)*Data!$D$9*Data!$D$17</f>
        <v>0</v>
      </c>
      <c r="R167" s="34">
        <f t="shared" si="46"/>
        <v>2</v>
      </c>
      <c r="S167" s="34">
        <f t="shared" si="47"/>
        <v>4</v>
      </c>
      <c r="T167" s="34">
        <f t="shared" si="34"/>
        <v>2.1666666666666665</v>
      </c>
      <c r="U167" s="34">
        <f t="shared" si="48"/>
        <v>4.694444444444444</v>
      </c>
      <c r="V167" s="89">
        <f t="shared" si="35"/>
        <v>1.5184364492350666</v>
      </c>
      <c r="W167" s="89">
        <f t="shared" si="36"/>
        <v>1.9972590695091477</v>
      </c>
      <c r="X167" s="89">
        <f t="shared" si="37"/>
        <v>2</v>
      </c>
      <c r="Y167" s="89">
        <f t="shared" si="38"/>
        <v>0.10467191248588793</v>
      </c>
      <c r="Z167" s="89">
        <f t="shared" si="39"/>
        <v>0.16614236220720432</v>
      </c>
      <c r="AA167" s="89">
        <f t="shared" si="40"/>
        <v>-0.07209153985283878</v>
      </c>
      <c r="AB167" s="89">
        <f t="shared" si="41"/>
        <v>-0.16666666666666666</v>
      </c>
      <c r="AC167" s="89">
        <f t="shared" si="42"/>
        <v>0.09405082235436554</v>
      </c>
      <c r="AD167" s="89">
        <f t="shared" si="49"/>
        <v>0.008845557185532425</v>
      </c>
      <c r="AE167" s="89">
        <f t="shared" si="43"/>
        <v>2.072615844312301</v>
      </c>
      <c r="AF167" s="34">
        <f t="shared" si="50"/>
        <v>4.295736438094392</v>
      </c>
    </row>
    <row r="168" spans="8:32" ht="12.75">
      <c r="H168" s="34">
        <f t="shared" si="44"/>
        <v>14.6</v>
      </c>
      <c r="I168" s="34">
        <v>146</v>
      </c>
      <c r="J168" s="34">
        <f t="shared" si="45"/>
        <v>147</v>
      </c>
      <c r="K168" s="34">
        <f>IF(I168&gt;=0,1,0)*Data!$D$3*Data!$D$17</f>
        <v>-2</v>
      </c>
      <c r="L168" s="34">
        <f>IF(I168&gt;99,1,0)*Data!$D$4*Data!$D$17</f>
        <v>4</v>
      </c>
      <c r="M168" s="34">
        <f>IF(I168&gt;199,1,0)*Data!$D$5*Data!$D$17</f>
        <v>0</v>
      </c>
      <c r="N168" s="34">
        <f>IF(I168&gt;299,1,0)*Data!$D$6*Data!$D$17</f>
        <v>0</v>
      </c>
      <c r="O168" s="34">
        <f>IF(I168&gt;399,1,0)*Data!$D$7*Data!$D$17</f>
        <v>0</v>
      </c>
      <c r="P168" s="34">
        <f>IF(I168&gt;499,1,0)*Data!$D$8*Data!$D$17</f>
        <v>0</v>
      </c>
      <c r="Q168" s="34">
        <f>IF(I168&gt;599,1,0)*Data!$D$9*Data!$D$17</f>
        <v>0</v>
      </c>
      <c r="R168" s="34">
        <f t="shared" si="46"/>
        <v>2</v>
      </c>
      <c r="S168" s="34">
        <f t="shared" si="47"/>
        <v>4</v>
      </c>
      <c r="T168" s="34">
        <f t="shared" si="34"/>
        <v>2.1666666666666665</v>
      </c>
      <c r="U168" s="34">
        <f t="shared" si="48"/>
        <v>4.694444444444444</v>
      </c>
      <c r="V168" s="89">
        <f t="shared" si="35"/>
        <v>1.5289084247470326</v>
      </c>
      <c r="W168" s="89">
        <f t="shared" si="36"/>
        <v>1.9982456601977168</v>
      </c>
      <c r="X168" s="89">
        <f t="shared" si="37"/>
        <v>2</v>
      </c>
      <c r="Y168" s="89">
        <f t="shared" si="38"/>
        <v>0.0837513074583995</v>
      </c>
      <c r="Z168" s="89">
        <f t="shared" si="39"/>
        <v>0.16622443193467876</v>
      </c>
      <c r="AA168" s="89">
        <f t="shared" si="40"/>
        <v>-0.05768272095132095</v>
      </c>
      <c r="AB168" s="89">
        <f t="shared" si="41"/>
        <v>-0.16666666666666666</v>
      </c>
      <c r="AC168" s="89">
        <f t="shared" si="42"/>
        <v>0.1085417109833578</v>
      </c>
      <c r="AD168" s="89">
        <f t="shared" si="49"/>
        <v>0.011781303023194774</v>
      </c>
      <c r="AE168" s="89">
        <f t="shared" si="43"/>
        <v>2.0581249556833088</v>
      </c>
      <c r="AF168" s="34">
        <f t="shared" si="50"/>
        <v>4.235878333206422</v>
      </c>
    </row>
    <row r="169" spans="8:32" ht="12.75">
      <c r="H169" s="34">
        <f t="shared" si="44"/>
        <v>14.7</v>
      </c>
      <c r="I169" s="34">
        <v>147</v>
      </c>
      <c r="J169" s="34">
        <f t="shared" si="45"/>
        <v>148</v>
      </c>
      <c r="K169" s="34">
        <f>IF(I169&gt;=0,1,0)*Data!$D$3*Data!$D$17</f>
        <v>-2</v>
      </c>
      <c r="L169" s="34">
        <f>IF(I169&gt;99,1,0)*Data!$D$4*Data!$D$17</f>
        <v>4</v>
      </c>
      <c r="M169" s="34">
        <f>IF(I169&gt;199,1,0)*Data!$D$5*Data!$D$17</f>
        <v>0</v>
      </c>
      <c r="N169" s="34">
        <f>IF(I169&gt;299,1,0)*Data!$D$6*Data!$D$17</f>
        <v>0</v>
      </c>
      <c r="O169" s="34">
        <f>IF(I169&gt;399,1,0)*Data!$D$7*Data!$D$17</f>
        <v>0</v>
      </c>
      <c r="P169" s="34">
        <f>IF(I169&gt;499,1,0)*Data!$D$8*Data!$D$17</f>
        <v>0</v>
      </c>
      <c r="Q169" s="34">
        <f>IF(I169&gt;599,1,0)*Data!$D$9*Data!$D$17</f>
        <v>0</v>
      </c>
      <c r="R169" s="34">
        <f t="shared" si="46"/>
        <v>2</v>
      </c>
      <c r="S169" s="34">
        <f t="shared" si="47"/>
        <v>4</v>
      </c>
      <c r="T169" s="34">
        <f t="shared" si="34"/>
        <v>2.1666666666666665</v>
      </c>
      <c r="U169" s="34">
        <f t="shared" si="48"/>
        <v>4.694444444444444</v>
      </c>
      <c r="V169" s="89">
        <f t="shared" si="35"/>
        <v>1.5393804002589986</v>
      </c>
      <c r="W169" s="89">
        <f t="shared" si="36"/>
        <v>1.9990131207314632</v>
      </c>
      <c r="X169" s="89">
        <f t="shared" si="37"/>
        <v>2</v>
      </c>
      <c r="Y169" s="89">
        <f t="shared" si="38"/>
        <v>0.06282151815625679</v>
      </c>
      <c r="Z169" s="89">
        <f t="shared" si="39"/>
        <v>0.1662882732800125</v>
      </c>
      <c r="AA169" s="89">
        <f t="shared" si="40"/>
        <v>-0.04326757648942563</v>
      </c>
      <c r="AB169" s="89">
        <f t="shared" si="41"/>
        <v>-0.16666666666666666</v>
      </c>
      <c r="AC169" s="89">
        <f t="shared" si="42"/>
        <v>0.12302069679058687</v>
      </c>
      <c r="AD169" s="89">
        <f t="shared" si="49"/>
        <v>0.01513409183884151</v>
      </c>
      <c r="AE169" s="89">
        <f t="shared" si="43"/>
        <v>2.0436459698760796</v>
      </c>
      <c r="AF169" s="34">
        <f t="shared" si="50"/>
        <v>4.176488850190742</v>
      </c>
    </row>
    <row r="170" spans="8:32" ht="12.75">
      <c r="H170" s="34">
        <f t="shared" si="44"/>
        <v>14.8</v>
      </c>
      <c r="I170" s="34">
        <v>148</v>
      </c>
      <c r="J170" s="34">
        <f t="shared" si="45"/>
        <v>149</v>
      </c>
      <c r="K170" s="34">
        <f>IF(I170&gt;=0,1,0)*Data!$D$3*Data!$D$17</f>
        <v>-2</v>
      </c>
      <c r="L170" s="34">
        <f>IF(I170&gt;99,1,0)*Data!$D$4*Data!$D$17</f>
        <v>4</v>
      </c>
      <c r="M170" s="34">
        <f>IF(I170&gt;199,1,0)*Data!$D$5*Data!$D$17</f>
        <v>0</v>
      </c>
      <c r="N170" s="34">
        <f>IF(I170&gt;299,1,0)*Data!$D$6*Data!$D$17</f>
        <v>0</v>
      </c>
      <c r="O170" s="34">
        <f>IF(I170&gt;399,1,0)*Data!$D$7*Data!$D$17</f>
        <v>0</v>
      </c>
      <c r="P170" s="34">
        <f>IF(I170&gt;499,1,0)*Data!$D$8*Data!$D$17</f>
        <v>0</v>
      </c>
      <c r="Q170" s="34">
        <f>IF(I170&gt;599,1,0)*Data!$D$9*Data!$D$17</f>
        <v>0</v>
      </c>
      <c r="R170" s="34">
        <f t="shared" si="46"/>
        <v>2</v>
      </c>
      <c r="S170" s="34">
        <f t="shared" si="47"/>
        <v>4</v>
      </c>
      <c r="T170" s="34">
        <f t="shared" si="34"/>
        <v>2.1666666666666665</v>
      </c>
      <c r="U170" s="34">
        <f t="shared" si="48"/>
        <v>4.694444444444444</v>
      </c>
      <c r="V170" s="89">
        <f t="shared" si="35"/>
        <v>1.5498523757709646</v>
      </c>
      <c r="W170" s="89">
        <f t="shared" si="36"/>
        <v>1.999561366949691</v>
      </c>
      <c r="X170" s="89">
        <f t="shared" si="37"/>
        <v>2</v>
      </c>
      <c r="Y170" s="89">
        <f t="shared" si="38"/>
        <v>0.0418848397667141</v>
      </c>
      <c r="Z170" s="89">
        <f t="shared" si="39"/>
        <v>0.16633387924228252</v>
      </c>
      <c r="AA170" s="89">
        <f t="shared" si="40"/>
        <v>-0.028847687250186976</v>
      </c>
      <c r="AB170" s="89">
        <f t="shared" si="41"/>
        <v>-0.16666666666666666</v>
      </c>
      <c r="AC170" s="89">
        <f t="shared" si="42"/>
        <v>0.13748619199209555</v>
      </c>
      <c r="AD170" s="89">
        <f t="shared" si="49"/>
        <v>0.018902452988487358</v>
      </c>
      <c r="AE170" s="89">
        <f t="shared" si="43"/>
        <v>2.029180474674571</v>
      </c>
      <c r="AF170" s="34">
        <f t="shared" si="50"/>
        <v>4.117573398800517</v>
      </c>
    </row>
    <row r="171" spans="8:32" ht="12.75">
      <c r="H171" s="34">
        <f t="shared" si="44"/>
        <v>14.9</v>
      </c>
      <c r="I171" s="34">
        <v>149</v>
      </c>
      <c r="J171" s="34">
        <f t="shared" si="45"/>
        <v>150</v>
      </c>
      <c r="K171" s="34">
        <f>IF(I171&gt;=0,1,0)*Data!$D$3*Data!$D$17</f>
        <v>-2</v>
      </c>
      <c r="L171" s="34">
        <f>IF(I171&gt;99,1,0)*Data!$D$4*Data!$D$17</f>
        <v>4</v>
      </c>
      <c r="M171" s="34">
        <f>IF(I171&gt;199,1,0)*Data!$D$5*Data!$D$17</f>
        <v>0</v>
      </c>
      <c r="N171" s="34">
        <f>IF(I171&gt;299,1,0)*Data!$D$6*Data!$D$17</f>
        <v>0</v>
      </c>
      <c r="O171" s="34">
        <f>IF(I171&gt;399,1,0)*Data!$D$7*Data!$D$17</f>
        <v>0</v>
      </c>
      <c r="P171" s="34">
        <f>IF(I171&gt;499,1,0)*Data!$D$8*Data!$D$17</f>
        <v>0</v>
      </c>
      <c r="Q171" s="34">
        <f>IF(I171&gt;599,1,0)*Data!$D$9*Data!$D$17</f>
        <v>0</v>
      </c>
      <c r="R171" s="34">
        <f t="shared" si="46"/>
        <v>2</v>
      </c>
      <c r="S171" s="34">
        <f t="shared" si="47"/>
        <v>4</v>
      </c>
      <c r="T171" s="34">
        <f t="shared" si="34"/>
        <v>2.1666666666666665</v>
      </c>
      <c r="U171" s="34">
        <f t="shared" si="48"/>
        <v>4.694444444444444</v>
      </c>
      <c r="V171" s="89">
        <f t="shared" si="35"/>
        <v>1.5603243512829306</v>
      </c>
      <c r="W171" s="89">
        <f t="shared" si="36"/>
        <v>1.9998903387310243</v>
      </c>
      <c r="X171" s="89">
        <f t="shared" si="37"/>
        <v>2</v>
      </c>
      <c r="Y171" s="89">
        <f t="shared" si="38"/>
        <v>0.020943568232491737</v>
      </c>
      <c r="Z171" s="89">
        <f t="shared" si="39"/>
        <v>0.1663612448202812</v>
      </c>
      <c r="AA171" s="89">
        <f t="shared" si="40"/>
        <v>-0.014424634536957444</v>
      </c>
      <c r="AB171" s="89">
        <f t="shared" si="41"/>
        <v>-0.16666666666666666</v>
      </c>
      <c r="AC171" s="89">
        <f t="shared" si="42"/>
        <v>0.15193661028332375</v>
      </c>
      <c r="AD171" s="89">
        <f t="shared" si="49"/>
        <v>0.0230847335443866</v>
      </c>
      <c r="AE171" s="89">
        <f t="shared" si="43"/>
        <v>2.0147300563833426</v>
      </c>
      <c r="AF171" s="34">
        <f t="shared" si="50"/>
        <v>4.059137200094427</v>
      </c>
    </row>
    <row r="172" spans="8:32" ht="12.75">
      <c r="H172" s="34">
        <f t="shared" si="44"/>
        <v>15</v>
      </c>
      <c r="I172" s="34">
        <v>150</v>
      </c>
      <c r="J172" s="34">
        <f t="shared" si="45"/>
        <v>151</v>
      </c>
      <c r="K172" s="34">
        <f>IF(I172&gt;=0,1,0)*Data!$D$3*Data!$D$17</f>
        <v>-2</v>
      </c>
      <c r="L172" s="34">
        <f>IF(I172&gt;99,1,0)*Data!$D$4*Data!$D$17</f>
        <v>4</v>
      </c>
      <c r="M172" s="34">
        <f>IF(I172&gt;199,1,0)*Data!$D$5*Data!$D$17</f>
        <v>0</v>
      </c>
      <c r="N172" s="34">
        <f>IF(I172&gt;299,1,0)*Data!$D$6*Data!$D$17</f>
        <v>0</v>
      </c>
      <c r="O172" s="34">
        <f>IF(I172&gt;399,1,0)*Data!$D$7*Data!$D$17</f>
        <v>0</v>
      </c>
      <c r="P172" s="34">
        <f>IF(I172&gt;499,1,0)*Data!$D$8*Data!$D$17</f>
        <v>0</v>
      </c>
      <c r="Q172" s="34">
        <f>IF(I172&gt;599,1,0)*Data!$D$9*Data!$D$17</f>
        <v>0</v>
      </c>
      <c r="R172" s="34">
        <f t="shared" si="46"/>
        <v>2</v>
      </c>
      <c r="S172" s="34">
        <f t="shared" si="47"/>
        <v>4</v>
      </c>
      <c r="T172" s="34">
        <f t="shared" si="34"/>
        <v>2.1666666666666665</v>
      </c>
      <c r="U172" s="34">
        <f t="shared" si="48"/>
        <v>4.694444444444444</v>
      </c>
      <c r="V172" s="89">
        <f t="shared" si="35"/>
        <v>1.5707963267948963</v>
      </c>
      <c r="W172" s="89">
        <f t="shared" si="36"/>
        <v>2</v>
      </c>
      <c r="X172" s="89">
        <f t="shared" si="37"/>
        <v>2</v>
      </c>
      <c r="Y172" s="89">
        <f t="shared" si="38"/>
        <v>5.666040553409246E-16</v>
      </c>
      <c r="Z172" s="89">
        <f t="shared" si="39"/>
        <v>0.1663703670130645</v>
      </c>
      <c r="AA172" s="89">
        <f t="shared" si="40"/>
        <v>-3.9024183151232147E-16</v>
      </c>
      <c r="AB172" s="89">
        <f t="shared" si="41"/>
        <v>-0.16666666666666666</v>
      </c>
      <c r="AC172" s="89">
        <f t="shared" si="42"/>
        <v>0.16637036701306412</v>
      </c>
      <c r="AD172" s="89">
        <f t="shared" si="49"/>
        <v>0.027679099020061656</v>
      </c>
      <c r="AE172" s="89">
        <f t="shared" si="43"/>
        <v>2.0002962996536024</v>
      </c>
      <c r="AF172" s="34">
        <f t="shared" si="50"/>
        <v>4.001185286407894</v>
      </c>
    </row>
    <row r="173" spans="8:32" ht="12.75">
      <c r="H173" s="34">
        <f t="shared" si="44"/>
        <v>15.1</v>
      </c>
      <c r="I173" s="34">
        <v>151</v>
      </c>
      <c r="J173" s="34">
        <f t="shared" si="45"/>
        <v>152</v>
      </c>
      <c r="K173" s="34">
        <f>IF(I173&gt;=0,1,0)*Data!$D$3*Data!$D$17</f>
        <v>-2</v>
      </c>
      <c r="L173" s="34">
        <f>IF(I173&gt;99,1,0)*Data!$D$4*Data!$D$17</f>
        <v>4</v>
      </c>
      <c r="M173" s="34">
        <f>IF(I173&gt;199,1,0)*Data!$D$5*Data!$D$17</f>
        <v>0</v>
      </c>
      <c r="N173" s="34">
        <f>IF(I173&gt;299,1,0)*Data!$D$6*Data!$D$17</f>
        <v>0</v>
      </c>
      <c r="O173" s="34">
        <f>IF(I173&gt;399,1,0)*Data!$D$7*Data!$D$17</f>
        <v>0</v>
      </c>
      <c r="P173" s="34">
        <f>IF(I173&gt;499,1,0)*Data!$D$8*Data!$D$17</f>
        <v>0</v>
      </c>
      <c r="Q173" s="34">
        <f>IF(I173&gt;599,1,0)*Data!$D$9*Data!$D$17</f>
        <v>0</v>
      </c>
      <c r="R173" s="34">
        <f t="shared" si="46"/>
        <v>2</v>
      </c>
      <c r="S173" s="34">
        <f t="shared" si="47"/>
        <v>4</v>
      </c>
      <c r="T173" s="34">
        <f t="shared" si="34"/>
        <v>2.1666666666666665</v>
      </c>
      <c r="U173" s="34">
        <f t="shared" si="48"/>
        <v>4.694444444444444</v>
      </c>
      <c r="V173" s="89">
        <f t="shared" si="35"/>
        <v>1.5812683023068623</v>
      </c>
      <c r="W173" s="89">
        <f t="shared" si="36"/>
        <v>1.9998903387310243</v>
      </c>
      <c r="X173" s="89">
        <f t="shared" si="37"/>
        <v>2</v>
      </c>
      <c r="Y173" s="89">
        <f t="shared" si="38"/>
        <v>-0.02094356823249105</v>
      </c>
      <c r="Z173" s="89">
        <f t="shared" si="39"/>
        <v>0.1663612448202812</v>
      </c>
      <c r="AA173" s="89">
        <f t="shared" si="40"/>
        <v>0.014424634536956972</v>
      </c>
      <c r="AB173" s="89">
        <f t="shared" si="41"/>
        <v>-0.16666666666666666</v>
      </c>
      <c r="AC173" s="89">
        <f t="shared" si="42"/>
        <v>0.18078587935723817</v>
      </c>
      <c r="AD173" s="89">
        <f t="shared" si="49"/>
        <v>0.03268353417496987</v>
      </c>
      <c r="AE173" s="89">
        <f t="shared" si="43"/>
        <v>1.9858807873094284</v>
      </c>
      <c r="AF173" s="34">
        <f t="shared" si="50"/>
        <v>3.9437225014047153</v>
      </c>
    </row>
    <row r="174" spans="8:32" ht="12.75">
      <c r="H174" s="34">
        <f t="shared" si="44"/>
        <v>15.2</v>
      </c>
      <c r="I174" s="34">
        <v>152</v>
      </c>
      <c r="J174" s="34">
        <f t="shared" si="45"/>
        <v>153</v>
      </c>
      <c r="K174" s="34">
        <f>IF(I174&gt;=0,1,0)*Data!$D$3*Data!$D$17</f>
        <v>-2</v>
      </c>
      <c r="L174" s="34">
        <f>IF(I174&gt;99,1,0)*Data!$D$4*Data!$D$17</f>
        <v>4</v>
      </c>
      <c r="M174" s="34">
        <f>IF(I174&gt;199,1,0)*Data!$D$5*Data!$D$17</f>
        <v>0</v>
      </c>
      <c r="N174" s="34">
        <f>IF(I174&gt;299,1,0)*Data!$D$6*Data!$D$17</f>
        <v>0</v>
      </c>
      <c r="O174" s="34">
        <f>IF(I174&gt;399,1,0)*Data!$D$7*Data!$D$17</f>
        <v>0</v>
      </c>
      <c r="P174" s="34">
        <f>IF(I174&gt;499,1,0)*Data!$D$8*Data!$D$17</f>
        <v>0</v>
      </c>
      <c r="Q174" s="34">
        <f>IF(I174&gt;599,1,0)*Data!$D$9*Data!$D$17</f>
        <v>0</v>
      </c>
      <c r="R174" s="34">
        <f t="shared" si="46"/>
        <v>2</v>
      </c>
      <c r="S174" s="34">
        <f t="shared" si="47"/>
        <v>4</v>
      </c>
      <c r="T174" s="34">
        <f t="shared" si="34"/>
        <v>2.1666666666666665</v>
      </c>
      <c r="U174" s="34">
        <f t="shared" si="48"/>
        <v>4.694444444444444</v>
      </c>
      <c r="V174" s="89">
        <f t="shared" si="35"/>
        <v>1.5917402778188283</v>
      </c>
      <c r="W174" s="89">
        <f t="shared" si="36"/>
        <v>1.999561366949691</v>
      </c>
      <c r="X174" s="89">
        <f t="shared" si="37"/>
        <v>2</v>
      </c>
      <c r="Y174" s="89">
        <f t="shared" si="38"/>
        <v>-0.04188483976671341</v>
      </c>
      <c r="Z174" s="89">
        <f t="shared" si="39"/>
        <v>0.16633387924228252</v>
      </c>
      <c r="AA174" s="89">
        <f t="shared" si="40"/>
        <v>0.028847687250186497</v>
      </c>
      <c r="AB174" s="89">
        <f t="shared" si="41"/>
        <v>-0.16666666666666666</v>
      </c>
      <c r="AC174" s="89">
        <f t="shared" si="42"/>
        <v>0.195181566492469</v>
      </c>
      <c r="AD174" s="89">
        <f t="shared" si="49"/>
        <v>0.0380958438984541</v>
      </c>
      <c r="AE174" s="89">
        <f t="shared" si="43"/>
        <v>1.9714851001741975</v>
      </c>
      <c r="AF174" s="34">
        <f t="shared" si="50"/>
        <v>3.8867535002088656</v>
      </c>
    </row>
    <row r="175" spans="8:32" ht="12.75">
      <c r="H175" s="34">
        <f t="shared" si="44"/>
        <v>15.3</v>
      </c>
      <c r="I175" s="34">
        <v>153</v>
      </c>
      <c r="J175" s="34">
        <f t="shared" si="45"/>
        <v>154</v>
      </c>
      <c r="K175" s="34">
        <f>IF(I175&gt;=0,1,0)*Data!$D$3*Data!$D$17</f>
        <v>-2</v>
      </c>
      <c r="L175" s="34">
        <f>IF(I175&gt;99,1,0)*Data!$D$4*Data!$D$17</f>
        <v>4</v>
      </c>
      <c r="M175" s="34">
        <f>IF(I175&gt;199,1,0)*Data!$D$5*Data!$D$17</f>
        <v>0</v>
      </c>
      <c r="N175" s="34">
        <f>IF(I175&gt;299,1,0)*Data!$D$6*Data!$D$17</f>
        <v>0</v>
      </c>
      <c r="O175" s="34">
        <f>IF(I175&gt;399,1,0)*Data!$D$7*Data!$D$17</f>
        <v>0</v>
      </c>
      <c r="P175" s="34">
        <f>IF(I175&gt;499,1,0)*Data!$D$8*Data!$D$17</f>
        <v>0</v>
      </c>
      <c r="Q175" s="34">
        <f>IF(I175&gt;599,1,0)*Data!$D$9*Data!$D$17</f>
        <v>0</v>
      </c>
      <c r="R175" s="34">
        <f t="shared" si="46"/>
        <v>2</v>
      </c>
      <c r="S175" s="34">
        <f t="shared" si="47"/>
        <v>4</v>
      </c>
      <c r="T175" s="34">
        <f t="shared" si="34"/>
        <v>2.1666666666666665</v>
      </c>
      <c r="U175" s="34">
        <f t="shared" si="48"/>
        <v>4.694444444444444</v>
      </c>
      <c r="V175" s="89">
        <f t="shared" si="35"/>
        <v>1.6022122533307943</v>
      </c>
      <c r="W175" s="89">
        <f t="shared" si="36"/>
        <v>1.9990131207314632</v>
      </c>
      <c r="X175" s="89">
        <f t="shared" si="37"/>
        <v>2</v>
      </c>
      <c r="Y175" s="89">
        <f t="shared" si="38"/>
        <v>-0.06282151815625611</v>
      </c>
      <c r="Z175" s="89">
        <f t="shared" si="39"/>
        <v>0.1662882732800125</v>
      </c>
      <c r="AA175" s="89">
        <f t="shared" si="40"/>
        <v>0.043267576489425155</v>
      </c>
      <c r="AB175" s="89">
        <f t="shared" si="41"/>
        <v>-0.16666666666666666</v>
      </c>
      <c r="AC175" s="89">
        <f t="shared" si="42"/>
        <v>0.20955584976943764</v>
      </c>
      <c r="AD175" s="89">
        <f t="shared" si="49"/>
        <v>0.04391365417259112</v>
      </c>
      <c r="AE175" s="89">
        <f t="shared" si="43"/>
        <v>1.9571108168972289</v>
      </c>
      <c r="AF175" s="34">
        <f t="shared" si="50"/>
        <v>3.8302827496161385</v>
      </c>
    </row>
    <row r="176" spans="8:32" ht="12.75">
      <c r="H176" s="34">
        <f t="shared" si="44"/>
        <v>15.4</v>
      </c>
      <c r="I176" s="34">
        <v>154</v>
      </c>
      <c r="J176" s="34">
        <f t="shared" si="45"/>
        <v>155</v>
      </c>
      <c r="K176" s="34">
        <f>IF(I176&gt;=0,1,0)*Data!$D$3*Data!$D$17</f>
        <v>-2</v>
      </c>
      <c r="L176" s="34">
        <f>IF(I176&gt;99,1,0)*Data!$D$4*Data!$D$17</f>
        <v>4</v>
      </c>
      <c r="M176" s="34">
        <f>IF(I176&gt;199,1,0)*Data!$D$5*Data!$D$17</f>
        <v>0</v>
      </c>
      <c r="N176" s="34">
        <f>IF(I176&gt;299,1,0)*Data!$D$6*Data!$D$17</f>
        <v>0</v>
      </c>
      <c r="O176" s="34">
        <f>IF(I176&gt;399,1,0)*Data!$D$7*Data!$D$17</f>
        <v>0</v>
      </c>
      <c r="P176" s="34">
        <f>IF(I176&gt;499,1,0)*Data!$D$8*Data!$D$17</f>
        <v>0</v>
      </c>
      <c r="Q176" s="34">
        <f>IF(I176&gt;599,1,0)*Data!$D$9*Data!$D$17</f>
        <v>0</v>
      </c>
      <c r="R176" s="34">
        <f t="shared" si="46"/>
        <v>2</v>
      </c>
      <c r="S176" s="34">
        <f t="shared" si="47"/>
        <v>4</v>
      </c>
      <c r="T176" s="34">
        <f t="shared" si="34"/>
        <v>2.1666666666666665</v>
      </c>
      <c r="U176" s="34">
        <f t="shared" si="48"/>
        <v>4.694444444444444</v>
      </c>
      <c r="V176" s="89">
        <f t="shared" si="35"/>
        <v>1.6126842288427603</v>
      </c>
      <c r="W176" s="89">
        <f t="shared" si="36"/>
        <v>1.9982456601977168</v>
      </c>
      <c r="X176" s="89">
        <f t="shared" si="37"/>
        <v>2</v>
      </c>
      <c r="Y176" s="89">
        <f t="shared" si="38"/>
        <v>-0.0837513074583988</v>
      </c>
      <c r="Z176" s="89">
        <f t="shared" si="39"/>
        <v>0.16622443193467876</v>
      </c>
      <c r="AA176" s="89">
        <f t="shared" si="40"/>
        <v>0.057682720951320474</v>
      </c>
      <c r="AB176" s="89">
        <f t="shared" si="41"/>
        <v>-0.16666666666666666</v>
      </c>
      <c r="AC176" s="89">
        <f t="shared" si="42"/>
        <v>0.22390715288599922</v>
      </c>
      <c r="AD176" s="89">
        <f t="shared" si="49"/>
        <v>0.05013441311351423</v>
      </c>
      <c r="AE176" s="89">
        <f t="shared" si="43"/>
        <v>1.9427595137806672</v>
      </c>
      <c r="AF176" s="34">
        <f t="shared" si="50"/>
        <v>3.7743145283852946</v>
      </c>
    </row>
    <row r="177" spans="8:32" ht="12.75">
      <c r="H177" s="34">
        <f t="shared" si="44"/>
        <v>15.5</v>
      </c>
      <c r="I177" s="34">
        <v>155</v>
      </c>
      <c r="J177" s="34">
        <f t="shared" si="45"/>
        <v>156</v>
      </c>
      <c r="K177" s="34">
        <f>IF(I177&gt;=0,1,0)*Data!$D$3*Data!$D$17</f>
        <v>-2</v>
      </c>
      <c r="L177" s="34">
        <f>IF(I177&gt;99,1,0)*Data!$D$4*Data!$D$17</f>
        <v>4</v>
      </c>
      <c r="M177" s="34">
        <f>IF(I177&gt;199,1,0)*Data!$D$5*Data!$D$17</f>
        <v>0</v>
      </c>
      <c r="N177" s="34">
        <f>IF(I177&gt;299,1,0)*Data!$D$6*Data!$D$17</f>
        <v>0</v>
      </c>
      <c r="O177" s="34">
        <f>IF(I177&gt;399,1,0)*Data!$D$7*Data!$D$17</f>
        <v>0</v>
      </c>
      <c r="P177" s="34">
        <f>IF(I177&gt;499,1,0)*Data!$D$8*Data!$D$17</f>
        <v>0</v>
      </c>
      <c r="Q177" s="34">
        <f>IF(I177&gt;599,1,0)*Data!$D$9*Data!$D$17</f>
        <v>0</v>
      </c>
      <c r="R177" s="34">
        <f t="shared" si="46"/>
        <v>2</v>
      </c>
      <c r="S177" s="34">
        <f t="shared" si="47"/>
        <v>4</v>
      </c>
      <c r="T177" s="34">
        <f t="shared" si="34"/>
        <v>2.1666666666666665</v>
      </c>
      <c r="U177" s="34">
        <f t="shared" si="48"/>
        <v>4.694444444444444</v>
      </c>
      <c r="V177" s="89">
        <f t="shared" si="35"/>
        <v>1.6231562043547263</v>
      </c>
      <c r="W177" s="89">
        <f t="shared" si="36"/>
        <v>1.9972590695091477</v>
      </c>
      <c r="X177" s="89">
        <f t="shared" si="37"/>
        <v>2</v>
      </c>
      <c r="Y177" s="89">
        <f t="shared" si="38"/>
        <v>-0.10467191248588724</v>
      </c>
      <c r="Z177" s="89">
        <f t="shared" si="39"/>
        <v>0.16614236220720432</v>
      </c>
      <c r="AA177" s="89">
        <f t="shared" si="40"/>
        <v>0.0720915398528383</v>
      </c>
      <c r="AB177" s="89">
        <f t="shared" si="41"/>
        <v>-0.16666666666666666</v>
      </c>
      <c r="AC177" s="89">
        <f t="shared" si="42"/>
        <v>0.23823390206004263</v>
      </c>
      <c r="AD177" s="89">
        <f t="shared" si="49"/>
        <v>0.05675539209075399</v>
      </c>
      <c r="AE177" s="89">
        <f t="shared" si="43"/>
        <v>1.928432764606624</v>
      </c>
      <c r="AF177" s="34">
        <f t="shared" si="50"/>
        <v>3.7188529276083466</v>
      </c>
    </row>
    <row r="178" spans="8:32" ht="12.75">
      <c r="H178" s="34">
        <f t="shared" si="44"/>
        <v>15.6</v>
      </c>
      <c r="I178" s="34">
        <v>156</v>
      </c>
      <c r="J178" s="34">
        <f t="shared" si="45"/>
        <v>157</v>
      </c>
      <c r="K178" s="34">
        <f>IF(I178&gt;=0,1,0)*Data!$D$3*Data!$D$17</f>
        <v>-2</v>
      </c>
      <c r="L178" s="34">
        <f>IF(I178&gt;99,1,0)*Data!$D$4*Data!$D$17</f>
        <v>4</v>
      </c>
      <c r="M178" s="34">
        <f>IF(I178&gt;199,1,0)*Data!$D$5*Data!$D$17</f>
        <v>0</v>
      </c>
      <c r="N178" s="34">
        <f>IF(I178&gt;299,1,0)*Data!$D$6*Data!$D$17</f>
        <v>0</v>
      </c>
      <c r="O178" s="34">
        <f>IF(I178&gt;399,1,0)*Data!$D$7*Data!$D$17</f>
        <v>0</v>
      </c>
      <c r="P178" s="34">
        <f>IF(I178&gt;499,1,0)*Data!$D$8*Data!$D$17</f>
        <v>0</v>
      </c>
      <c r="Q178" s="34">
        <f>IF(I178&gt;599,1,0)*Data!$D$9*Data!$D$17</f>
        <v>0</v>
      </c>
      <c r="R178" s="34">
        <f t="shared" si="46"/>
        <v>2</v>
      </c>
      <c r="S178" s="34">
        <f t="shared" si="47"/>
        <v>4</v>
      </c>
      <c r="T178" s="34">
        <f t="shared" si="34"/>
        <v>2.1666666666666665</v>
      </c>
      <c r="U178" s="34">
        <f t="shared" si="48"/>
        <v>4.694444444444444</v>
      </c>
      <c r="V178" s="89">
        <f t="shared" si="35"/>
        <v>1.6336281798666923</v>
      </c>
      <c r="W178" s="89">
        <f t="shared" si="36"/>
        <v>1.9960534568565431</v>
      </c>
      <c r="X178" s="89">
        <f t="shared" si="37"/>
        <v>2</v>
      </c>
      <c r="Y178" s="89">
        <f t="shared" si="38"/>
        <v>-0.12558103905862636</v>
      </c>
      <c r="Z178" s="89">
        <f t="shared" si="39"/>
        <v>0.1660420730974596</v>
      </c>
      <c r="AA178" s="89">
        <f t="shared" si="40"/>
        <v>0.08649245310461345</v>
      </c>
      <c r="AB178" s="89">
        <f t="shared" si="41"/>
        <v>-0.16666666666666666</v>
      </c>
      <c r="AC178" s="89">
        <f t="shared" si="42"/>
        <v>0.25253452620207306</v>
      </c>
      <c r="AD178" s="89">
        <f t="shared" si="49"/>
        <v>0.06377368692410552</v>
      </c>
      <c r="AE178" s="89">
        <f t="shared" si="43"/>
        <v>1.9141321404645935</v>
      </c>
      <c r="AF178" s="34">
        <f t="shared" si="50"/>
        <v>3.663901851159566</v>
      </c>
    </row>
    <row r="179" spans="8:32" ht="12.75">
      <c r="H179" s="34">
        <f t="shared" si="44"/>
        <v>15.7</v>
      </c>
      <c r="I179" s="34">
        <v>157</v>
      </c>
      <c r="J179" s="34">
        <f t="shared" si="45"/>
        <v>158</v>
      </c>
      <c r="K179" s="34">
        <f>IF(I179&gt;=0,1,0)*Data!$D$3*Data!$D$17</f>
        <v>-2</v>
      </c>
      <c r="L179" s="34">
        <f>IF(I179&gt;99,1,0)*Data!$D$4*Data!$D$17</f>
        <v>4</v>
      </c>
      <c r="M179" s="34">
        <f>IF(I179&gt;199,1,0)*Data!$D$5*Data!$D$17</f>
        <v>0</v>
      </c>
      <c r="N179" s="34">
        <f>IF(I179&gt;299,1,0)*Data!$D$6*Data!$D$17</f>
        <v>0</v>
      </c>
      <c r="O179" s="34">
        <f>IF(I179&gt;399,1,0)*Data!$D$7*Data!$D$17</f>
        <v>0</v>
      </c>
      <c r="P179" s="34">
        <f>IF(I179&gt;499,1,0)*Data!$D$8*Data!$D$17</f>
        <v>0</v>
      </c>
      <c r="Q179" s="34">
        <f>IF(I179&gt;599,1,0)*Data!$D$9*Data!$D$17</f>
        <v>0</v>
      </c>
      <c r="R179" s="34">
        <f t="shared" si="46"/>
        <v>2</v>
      </c>
      <c r="S179" s="34">
        <f t="shared" si="47"/>
        <v>4</v>
      </c>
      <c r="T179" s="34">
        <f t="shared" si="34"/>
        <v>2.1666666666666665</v>
      </c>
      <c r="U179" s="34">
        <f t="shared" si="48"/>
        <v>4.694444444444444</v>
      </c>
      <c r="V179" s="89">
        <f t="shared" si="35"/>
        <v>1.6441001553786583</v>
      </c>
      <c r="W179" s="89">
        <f t="shared" si="36"/>
        <v>1.9946289544489162</v>
      </c>
      <c r="X179" s="89">
        <f t="shared" si="37"/>
        <v>2</v>
      </c>
      <c r="Y179" s="89">
        <f t="shared" si="38"/>
        <v>-0.14647639425526301</v>
      </c>
      <c r="Z179" s="89">
        <f t="shared" si="39"/>
        <v>0.16592357560327567</v>
      </c>
      <c r="AA179" s="89">
        <f t="shared" si="40"/>
        <v>0.10088388148422432</v>
      </c>
      <c r="AB179" s="89">
        <f t="shared" si="41"/>
        <v>-0.16666666666666666</v>
      </c>
      <c r="AC179" s="89">
        <f t="shared" si="42"/>
        <v>0.2668074570875</v>
      </c>
      <c r="AD179" s="89">
        <f t="shared" si="49"/>
        <v>0.07118621915749815</v>
      </c>
      <c r="AE179" s="89">
        <f t="shared" si="43"/>
        <v>1.8998592095791667</v>
      </c>
      <c r="AF179" s="34">
        <f t="shared" si="50"/>
        <v>3.6094650162227757</v>
      </c>
    </row>
    <row r="180" spans="8:32" ht="12.75">
      <c r="H180" s="34">
        <f t="shared" si="44"/>
        <v>15.8</v>
      </c>
      <c r="I180" s="34">
        <v>158</v>
      </c>
      <c r="J180" s="34">
        <f t="shared" si="45"/>
        <v>159</v>
      </c>
      <c r="K180" s="34">
        <f>IF(I180&gt;=0,1,0)*Data!$D$3*Data!$D$17</f>
        <v>-2</v>
      </c>
      <c r="L180" s="34">
        <f>IF(I180&gt;99,1,0)*Data!$D$4*Data!$D$17</f>
        <v>4</v>
      </c>
      <c r="M180" s="34">
        <f>IF(I180&gt;199,1,0)*Data!$D$5*Data!$D$17</f>
        <v>0</v>
      </c>
      <c r="N180" s="34">
        <f>IF(I180&gt;299,1,0)*Data!$D$6*Data!$D$17</f>
        <v>0</v>
      </c>
      <c r="O180" s="34">
        <f>IF(I180&gt;399,1,0)*Data!$D$7*Data!$D$17</f>
        <v>0</v>
      </c>
      <c r="P180" s="34">
        <f>IF(I180&gt;499,1,0)*Data!$D$8*Data!$D$17</f>
        <v>0</v>
      </c>
      <c r="Q180" s="34">
        <f>IF(I180&gt;599,1,0)*Data!$D$9*Data!$D$17</f>
        <v>0</v>
      </c>
      <c r="R180" s="34">
        <f t="shared" si="46"/>
        <v>2</v>
      </c>
      <c r="S180" s="34">
        <f t="shared" si="47"/>
        <v>4</v>
      </c>
      <c r="T180" s="34">
        <f t="shared" si="34"/>
        <v>2.1666666666666665</v>
      </c>
      <c r="U180" s="34">
        <f t="shared" si="48"/>
        <v>4.694444444444444</v>
      </c>
      <c r="V180" s="89">
        <f t="shared" si="35"/>
        <v>1.6545721308906243</v>
      </c>
      <c r="W180" s="89">
        <f t="shared" si="36"/>
        <v>1.9929857184990087</v>
      </c>
      <c r="X180" s="89">
        <f t="shared" si="37"/>
        <v>2</v>
      </c>
      <c r="Y180" s="89">
        <f t="shared" si="38"/>
        <v>-0.16735568666463066</v>
      </c>
      <c r="Z180" s="89">
        <f t="shared" si="39"/>
        <v>0.16578688271923808</v>
      </c>
      <c r="AA180" s="89">
        <f t="shared" si="40"/>
        <v>0.11526424680937244</v>
      </c>
      <c r="AB180" s="89">
        <f t="shared" si="41"/>
        <v>-0.16666666666666666</v>
      </c>
      <c r="AC180" s="89">
        <f t="shared" si="42"/>
        <v>0.28105112952861055</v>
      </c>
      <c r="AD180" s="89">
        <f t="shared" si="49"/>
        <v>0.07898973740930783</v>
      </c>
      <c r="AE180" s="89">
        <f t="shared" si="43"/>
        <v>1.8856155371380559</v>
      </c>
      <c r="AF180" s="34">
        <f t="shared" si="50"/>
        <v>3.5555459538964387</v>
      </c>
    </row>
    <row r="181" spans="8:32" ht="12.75">
      <c r="H181" s="34">
        <f t="shared" si="44"/>
        <v>15.9</v>
      </c>
      <c r="I181" s="34">
        <v>159</v>
      </c>
      <c r="J181" s="34">
        <f t="shared" si="45"/>
        <v>160</v>
      </c>
      <c r="K181" s="34">
        <f>IF(I181&gt;=0,1,0)*Data!$D$3*Data!$D$17</f>
        <v>-2</v>
      </c>
      <c r="L181" s="34">
        <f>IF(I181&gt;99,1,0)*Data!$D$4*Data!$D$17</f>
        <v>4</v>
      </c>
      <c r="M181" s="34">
        <f>IF(I181&gt;199,1,0)*Data!$D$5*Data!$D$17</f>
        <v>0</v>
      </c>
      <c r="N181" s="34">
        <f>IF(I181&gt;299,1,0)*Data!$D$6*Data!$D$17</f>
        <v>0</v>
      </c>
      <c r="O181" s="34">
        <f>IF(I181&gt;399,1,0)*Data!$D$7*Data!$D$17</f>
        <v>0</v>
      </c>
      <c r="P181" s="34">
        <f>IF(I181&gt;499,1,0)*Data!$D$8*Data!$D$17</f>
        <v>0</v>
      </c>
      <c r="Q181" s="34">
        <f>IF(I181&gt;599,1,0)*Data!$D$9*Data!$D$17</f>
        <v>0</v>
      </c>
      <c r="R181" s="34">
        <f t="shared" si="46"/>
        <v>2</v>
      </c>
      <c r="S181" s="34">
        <f t="shared" si="47"/>
        <v>4</v>
      </c>
      <c r="T181" s="34">
        <f t="shared" si="34"/>
        <v>2.1666666666666665</v>
      </c>
      <c r="U181" s="34">
        <f t="shared" si="48"/>
        <v>4.694444444444444</v>
      </c>
      <c r="V181" s="89">
        <f t="shared" si="35"/>
        <v>1.6650441064025903</v>
      </c>
      <c r="W181" s="89">
        <f t="shared" si="36"/>
        <v>1.99112392920616</v>
      </c>
      <c r="X181" s="89">
        <f t="shared" si="37"/>
        <v>2</v>
      </c>
      <c r="Y181" s="89">
        <f t="shared" si="38"/>
        <v>-0.18821662663702832</v>
      </c>
      <c r="Z181" s="89">
        <f t="shared" si="39"/>
        <v>0.16563200943526196</v>
      </c>
      <c r="AA181" s="89">
        <f t="shared" si="40"/>
        <v>0.1296319721109479</v>
      </c>
      <c r="AB181" s="89">
        <f t="shared" si="41"/>
        <v>-0.16666666666666666</v>
      </c>
      <c r="AC181" s="89">
        <f t="shared" si="42"/>
        <v>0.29526398154620986</v>
      </c>
      <c r="AD181" s="89">
        <f t="shared" si="49"/>
        <v>0.08718081879852056</v>
      </c>
      <c r="AE181" s="89">
        <f t="shared" si="43"/>
        <v>1.8714026851204566</v>
      </c>
      <c r="AF181" s="34">
        <f t="shared" si="50"/>
        <v>3.5021480098760547</v>
      </c>
    </row>
    <row r="182" spans="8:32" ht="12.75">
      <c r="H182" s="34">
        <f t="shared" si="44"/>
        <v>16</v>
      </c>
      <c r="I182" s="34">
        <v>160</v>
      </c>
      <c r="J182" s="34">
        <f t="shared" si="45"/>
        <v>161</v>
      </c>
      <c r="K182" s="34">
        <f>IF(I182&gt;=0,1,0)*Data!$D$3*Data!$D$17</f>
        <v>-2</v>
      </c>
      <c r="L182" s="34">
        <f>IF(I182&gt;99,1,0)*Data!$D$4*Data!$D$17</f>
        <v>4</v>
      </c>
      <c r="M182" s="34">
        <f>IF(I182&gt;199,1,0)*Data!$D$5*Data!$D$17</f>
        <v>0</v>
      </c>
      <c r="N182" s="34">
        <f>IF(I182&gt;299,1,0)*Data!$D$6*Data!$D$17</f>
        <v>0</v>
      </c>
      <c r="O182" s="34">
        <f>IF(I182&gt;399,1,0)*Data!$D$7*Data!$D$17</f>
        <v>0</v>
      </c>
      <c r="P182" s="34">
        <f>IF(I182&gt;499,1,0)*Data!$D$8*Data!$D$17</f>
        <v>0</v>
      </c>
      <c r="Q182" s="34">
        <f>IF(I182&gt;599,1,0)*Data!$D$9*Data!$D$17</f>
        <v>0</v>
      </c>
      <c r="R182" s="34">
        <f t="shared" si="46"/>
        <v>2</v>
      </c>
      <c r="S182" s="34">
        <f t="shared" si="47"/>
        <v>4</v>
      </c>
      <c r="T182" s="34">
        <f t="shared" si="34"/>
        <v>2.1666666666666665</v>
      </c>
      <c r="U182" s="34">
        <f t="shared" si="48"/>
        <v>4.694444444444444</v>
      </c>
      <c r="V182" s="89">
        <f t="shared" si="35"/>
        <v>1.6755160819145563</v>
      </c>
      <c r="W182" s="89">
        <f t="shared" si="36"/>
        <v>1.9890437907365468</v>
      </c>
      <c r="X182" s="89">
        <f t="shared" si="37"/>
        <v>2</v>
      </c>
      <c r="Y182" s="89">
        <f t="shared" si="38"/>
        <v>-0.20905692653530666</v>
      </c>
      <c r="Z182" s="89">
        <f t="shared" si="39"/>
        <v>0.1654589727349482</v>
      </c>
      <c r="AA182" s="89">
        <f t="shared" si="40"/>
        <v>0.14398548180596185</v>
      </c>
      <c r="AB182" s="89">
        <f t="shared" si="41"/>
        <v>-0.16666666666666666</v>
      </c>
      <c r="AC182" s="89">
        <f t="shared" si="42"/>
        <v>0.3094444545409101</v>
      </c>
      <c r="AD182" s="89">
        <f t="shared" si="49"/>
        <v>0.09575587044612136</v>
      </c>
      <c r="AE182" s="89">
        <f t="shared" si="43"/>
        <v>1.8572222121257564</v>
      </c>
      <c r="AF182" s="34">
        <f t="shared" si="50"/>
        <v>3.449274345213288</v>
      </c>
    </row>
    <row r="183" spans="8:32" ht="12.75">
      <c r="H183" s="34">
        <f t="shared" si="44"/>
        <v>16.1</v>
      </c>
      <c r="I183" s="34">
        <v>161</v>
      </c>
      <c r="J183" s="34">
        <f t="shared" si="45"/>
        <v>162</v>
      </c>
      <c r="K183" s="34">
        <f>IF(I183&gt;=0,1,0)*Data!$D$3*Data!$D$17</f>
        <v>-2</v>
      </c>
      <c r="L183" s="34">
        <f>IF(I183&gt;99,1,0)*Data!$D$4*Data!$D$17</f>
        <v>4</v>
      </c>
      <c r="M183" s="34">
        <f>IF(I183&gt;199,1,0)*Data!$D$5*Data!$D$17</f>
        <v>0</v>
      </c>
      <c r="N183" s="34">
        <f>IF(I183&gt;299,1,0)*Data!$D$6*Data!$D$17</f>
        <v>0</v>
      </c>
      <c r="O183" s="34">
        <f>IF(I183&gt;399,1,0)*Data!$D$7*Data!$D$17</f>
        <v>0</v>
      </c>
      <c r="P183" s="34">
        <f>IF(I183&gt;499,1,0)*Data!$D$8*Data!$D$17</f>
        <v>0</v>
      </c>
      <c r="Q183" s="34">
        <f>IF(I183&gt;599,1,0)*Data!$D$9*Data!$D$17</f>
        <v>0</v>
      </c>
      <c r="R183" s="34">
        <f t="shared" si="46"/>
        <v>2</v>
      </c>
      <c r="S183" s="34">
        <f t="shared" si="47"/>
        <v>4</v>
      </c>
      <c r="T183" s="34">
        <f t="shared" si="34"/>
        <v>2.1666666666666665</v>
      </c>
      <c r="U183" s="34">
        <f t="shared" si="48"/>
        <v>4.694444444444444</v>
      </c>
      <c r="V183" s="89">
        <f t="shared" si="35"/>
        <v>1.6859880574265222</v>
      </c>
      <c r="W183" s="89">
        <f t="shared" si="36"/>
        <v>1.986745531200793</v>
      </c>
      <c r="X183" s="89">
        <f t="shared" si="37"/>
        <v>2</v>
      </c>
      <c r="Y183" s="89">
        <f t="shared" si="38"/>
        <v>-0.22987430098573297</v>
      </c>
      <c r="Z183" s="89">
        <f t="shared" si="39"/>
        <v>0.16526779159372088</v>
      </c>
      <c r="AA183" s="89">
        <f t="shared" si="40"/>
        <v>0.1583232018703269</v>
      </c>
      <c r="AB183" s="89">
        <f t="shared" si="41"/>
        <v>-0.16666666666666666</v>
      </c>
      <c r="AC183" s="89">
        <f t="shared" si="42"/>
        <v>0.32359099346404774</v>
      </c>
      <c r="AD183" s="89">
        <f t="shared" si="49"/>
        <v>0.10471113105104939</v>
      </c>
      <c r="AE183" s="89">
        <f t="shared" si="43"/>
        <v>1.8430756732026188</v>
      </c>
      <c r="AF183" s="34">
        <f t="shared" si="50"/>
        <v>3.3969279371512866</v>
      </c>
    </row>
    <row r="184" spans="8:32" ht="12.75">
      <c r="H184" s="34">
        <f t="shared" si="44"/>
        <v>16.2</v>
      </c>
      <c r="I184" s="34">
        <v>162</v>
      </c>
      <c r="J184" s="34">
        <f t="shared" si="45"/>
        <v>163</v>
      </c>
      <c r="K184" s="34">
        <f>IF(I184&gt;=0,1,0)*Data!$D$3*Data!$D$17</f>
        <v>-2</v>
      </c>
      <c r="L184" s="34">
        <f>IF(I184&gt;99,1,0)*Data!$D$4*Data!$D$17</f>
        <v>4</v>
      </c>
      <c r="M184" s="34">
        <f>IF(I184&gt;199,1,0)*Data!$D$5*Data!$D$17</f>
        <v>0</v>
      </c>
      <c r="N184" s="34">
        <f>IF(I184&gt;299,1,0)*Data!$D$6*Data!$D$17</f>
        <v>0</v>
      </c>
      <c r="O184" s="34">
        <f>IF(I184&gt;399,1,0)*Data!$D$7*Data!$D$17</f>
        <v>0</v>
      </c>
      <c r="P184" s="34">
        <f>IF(I184&gt;499,1,0)*Data!$D$8*Data!$D$17</f>
        <v>0</v>
      </c>
      <c r="Q184" s="34">
        <f>IF(I184&gt;599,1,0)*Data!$D$9*Data!$D$17</f>
        <v>0</v>
      </c>
      <c r="R184" s="34">
        <f t="shared" si="46"/>
        <v>2</v>
      </c>
      <c r="S184" s="34">
        <f t="shared" si="47"/>
        <v>4</v>
      </c>
      <c r="T184" s="34">
        <f t="shared" si="34"/>
        <v>2.1666666666666665</v>
      </c>
      <c r="U184" s="34">
        <f t="shared" si="48"/>
        <v>4.694444444444444</v>
      </c>
      <c r="V184" s="89">
        <f t="shared" si="35"/>
        <v>1.6964600329384882</v>
      </c>
      <c r="W184" s="89">
        <f t="shared" si="36"/>
        <v>1.9842294026289558</v>
      </c>
      <c r="X184" s="89">
        <f t="shared" si="37"/>
        <v>2</v>
      </c>
      <c r="Y184" s="89">
        <f t="shared" si="38"/>
        <v>-0.2506664671286083</v>
      </c>
      <c r="Z184" s="89">
        <f t="shared" si="39"/>
        <v>0.16505848697674655</v>
      </c>
      <c r="AA184" s="89">
        <f t="shared" si="40"/>
        <v>0.17264356001146652</v>
      </c>
      <c r="AB184" s="89">
        <f t="shared" si="41"/>
        <v>-0.16666666666666666</v>
      </c>
      <c r="AC184" s="89">
        <f t="shared" si="42"/>
        <v>0.33770204698821304</v>
      </c>
      <c r="AD184" s="89">
        <f t="shared" si="49"/>
        <v>0.11404267254002926</v>
      </c>
      <c r="AE184" s="89">
        <f t="shared" si="43"/>
        <v>1.8289646196784535</v>
      </c>
      <c r="AF184" s="34">
        <f t="shared" si="50"/>
        <v>3.34511158003555</v>
      </c>
    </row>
    <row r="185" spans="8:32" ht="12.75">
      <c r="H185" s="34">
        <f t="shared" si="44"/>
        <v>16.3</v>
      </c>
      <c r="I185" s="34">
        <v>163</v>
      </c>
      <c r="J185" s="34">
        <f t="shared" si="45"/>
        <v>164</v>
      </c>
      <c r="K185" s="34">
        <f>IF(I185&gt;=0,1,0)*Data!$D$3*Data!$D$17</f>
        <v>-2</v>
      </c>
      <c r="L185" s="34">
        <f>IF(I185&gt;99,1,0)*Data!$D$4*Data!$D$17</f>
        <v>4</v>
      </c>
      <c r="M185" s="34">
        <f>IF(I185&gt;199,1,0)*Data!$D$5*Data!$D$17</f>
        <v>0</v>
      </c>
      <c r="N185" s="34">
        <f>IF(I185&gt;299,1,0)*Data!$D$6*Data!$D$17</f>
        <v>0</v>
      </c>
      <c r="O185" s="34">
        <f>IF(I185&gt;399,1,0)*Data!$D$7*Data!$D$17</f>
        <v>0</v>
      </c>
      <c r="P185" s="34">
        <f>IF(I185&gt;499,1,0)*Data!$D$8*Data!$D$17</f>
        <v>0</v>
      </c>
      <c r="Q185" s="34">
        <f>IF(I185&gt;599,1,0)*Data!$D$9*Data!$D$17</f>
        <v>0</v>
      </c>
      <c r="R185" s="34">
        <f t="shared" si="46"/>
        <v>2</v>
      </c>
      <c r="S185" s="34">
        <f t="shared" si="47"/>
        <v>4</v>
      </c>
      <c r="T185" s="34">
        <f t="shared" si="34"/>
        <v>2.1666666666666665</v>
      </c>
      <c r="U185" s="34">
        <f t="shared" si="48"/>
        <v>4.694444444444444</v>
      </c>
      <c r="V185" s="89">
        <f t="shared" si="35"/>
        <v>1.7069320084504542</v>
      </c>
      <c r="W185" s="89">
        <f t="shared" si="36"/>
        <v>1.9814956809428872</v>
      </c>
      <c r="X185" s="89">
        <f t="shared" si="37"/>
        <v>2</v>
      </c>
      <c r="Y185" s="89">
        <f t="shared" si="38"/>
        <v>-0.2714311448686086</v>
      </c>
      <c r="Z185" s="89">
        <f t="shared" si="39"/>
        <v>0.16483108183663517</v>
      </c>
      <c r="AA185" s="89">
        <f t="shared" si="40"/>
        <v>0.1869449858407348</v>
      </c>
      <c r="AB185" s="89">
        <f t="shared" si="41"/>
        <v>-0.16666666666666666</v>
      </c>
      <c r="AC185" s="89">
        <f t="shared" si="42"/>
        <v>0.35177606767736996</v>
      </c>
      <c r="AD185" s="89">
        <f t="shared" si="49"/>
        <v>0.12374640179055357</v>
      </c>
      <c r="AE185" s="89">
        <f t="shared" si="43"/>
        <v>1.8148905989892965</v>
      </c>
      <c r="AF185" s="34">
        <f t="shared" si="50"/>
        <v>3.2938278862997272</v>
      </c>
    </row>
    <row r="186" spans="8:32" ht="12.75">
      <c r="H186" s="34">
        <f t="shared" si="44"/>
        <v>16.4</v>
      </c>
      <c r="I186" s="34">
        <v>164</v>
      </c>
      <c r="J186" s="34">
        <f t="shared" si="45"/>
        <v>165</v>
      </c>
      <c r="K186" s="34">
        <f>IF(I186&gt;=0,1,0)*Data!$D$3*Data!$D$17</f>
        <v>-2</v>
      </c>
      <c r="L186" s="34">
        <f>IF(I186&gt;99,1,0)*Data!$D$4*Data!$D$17</f>
        <v>4</v>
      </c>
      <c r="M186" s="34">
        <f>IF(I186&gt;199,1,0)*Data!$D$5*Data!$D$17</f>
        <v>0</v>
      </c>
      <c r="N186" s="34">
        <f>IF(I186&gt;299,1,0)*Data!$D$6*Data!$D$17</f>
        <v>0</v>
      </c>
      <c r="O186" s="34">
        <f>IF(I186&gt;399,1,0)*Data!$D$7*Data!$D$17</f>
        <v>0</v>
      </c>
      <c r="P186" s="34">
        <f>IF(I186&gt;499,1,0)*Data!$D$8*Data!$D$17</f>
        <v>0</v>
      </c>
      <c r="Q186" s="34">
        <f>IF(I186&gt;599,1,0)*Data!$D$9*Data!$D$17</f>
        <v>0</v>
      </c>
      <c r="R186" s="34">
        <f t="shared" si="46"/>
        <v>2</v>
      </c>
      <c r="S186" s="34">
        <f t="shared" si="47"/>
        <v>4</v>
      </c>
      <c r="T186" s="34">
        <f t="shared" si="34"/>
        <v>2.1666666666666665</v>
      </c>
      <c r="U186" s="34">
        <f t="shared" si="48"/>
        <v>4.694444444444444</v>
      </c>
      <c r="V186" s="89">
        <f t="shared" si="35"/>
        <v>1.71740398396242</v>
      </c>
      <c r="W186" s="89">
        <f t="shared" si="36"/>
        <v>1.9785446659259767</v>
      </c>
      <c r="X186" s="89">
        <f t="shared" si="37"/>
        <v>2</v>
      </c>
      <c r="Y186" s="89">
        <f t="shared" si="38"/>
        <v>-0.29216605712482263</v>
      </c>
      <c r="Z186" s="89">
        <f t="shared" si="39"/>
        <v>0.16458560111092294</v>
      </c>
      <c r="AA186" s="89">
        <f t="shared" si="40"/>
        <v>0.20122591104562684</v>
      </c>
      <c r="AB186" s="89">
        <f t="shared" si="41"/>
        <v>-0.16666666666666666</v>
      </c>
      <c r="AC186" s="89">
        <f t="shared" si="42"/>
        <v>0.3658115121565498</v>
      </c>
      <c r="AD186" s="89">
        <f t="shared" si="49"/>
        <v>0.13381806242626157</v>
      </c>
      <c r="AE186" s="89">
        <f t="shared" si="43"/>
        <v>1.8008551545101168</v>
      </c>
      <c r="AF186" s="34">
        <f t="shared" si="50"/>
        <v>3.2430792875256564</v>
      </c>
    </row>
    <row r="187" spans="8:32" ht="12.75">
      <c r="H187" s="34">
        <f t="shared" si="44"/>
        <v>16.5</v>
      </c>
      <c r="I187" s="34">
        <v>165</v>
      </c>
      <c r="J187" s="34">
        <f t="shared" si="45"/>
        <v>166</v>
      </c>
      <c r="K187" s="34">
        <f>IF(I187&gt;=0,1,0)*Data!$D$3*Data!$D$17</f>
        <v>-2</v>
      </c>
      <c r="L187" s="34">
        <f>IF(I187&gt;99,1,0)*Data!$D$4*Data!$D$17</f>
        <v>4</v>
      </c>
      <c r="M187" s="34">
        <f>IF(I187&gt;199,1,0)*Data!$D$5*Data!$D$17</f>
        <v>0</v>
      </c>
      <c r="N187" s="34">
        <f>IF(I187&gt;299,1,0)*Data!$D$6*Data!$D$17</f>
        <v>0</v>
      </c>
      <c r="O187" s="34">
        <f>IF(I187&gt;399,1,0)*Data!$D$7*Data!$D$17</f>
        <v>0</v>
      </c>
      <c r="P187" s="34">
        <f>IF(I187&gt;499,1,0)*Data!$D$8*Data!$D$17</f>
        <v>0</v>
      </c>
      <c r="Q187" s="34">
        <f>IF(I187&gt;599,1,0)*Data!$D$9*Data!$D$17</f>
        <v>0</v>
      </c>
      <c r="R187" s="34">
        <f t="shared" si="46"/>
        <v>2</v>
      </c>
      <c r="S187" s="34">
        <f t="shared" si="47"/>
        <v>4</v>
      </c>
      <c r="T187" s="34">
        <f t="shared" si="34"/>
        <v>2.1666666666666665</v>
      </c>
      <c r="U187" s="34">
        <f t="shared" si="48"/>
        <v>4.694444444444444</v>
      </c>
      <c r="V187" s="89">
        <f t="shared" si="35"/>
        <v>1.727875959474386</v>
      </c>
      <c r="W187" s="89">
        <f t="shared" si="36"/>
        <v>1.9753766811902755</v>
      </c>
      <c r="X187" s="89">
        <f t="shared" si="37"/>
        <v>2</v>
      </c>
      <c r="Y187" s="89">
        <f t="shared" si="38"/>
        <v>-0.3128689300804612</v>
      </c>
      <c r="Z187" s="89">
        <f t="shared" si="39"/>
        <v>0.16432207171933774</v>
      </c>
      <c r="AA187" s="89">
        <f t="shared" si="40"/>
        <v>0.21548476956176313</v>
      </c>
      <c r="AB187" s="89">
        <f t="shared" si="41"/>
        <v>-0.16666666666666666</v>
      </c>
      <c r="AC187" s="89">
        <f t="shared" si="42"/>
        <v>0.37980684128110087</v>
      </c>
      <c r="AD187" s="89">
        <f t="shared" si="49"/>
        <v>0.14425323668392734</v>
      </c>
      <c r="AE187" s="89">
        <f t="shared" si="43"/>
        <v>1.7868598253855656</v>
      </c>
      <c r="AF187" s="34">
        <f t="shared" si="50"/>
        <v>3.192868035576934</v>
      </c>
    </row>
    <row r="188" spans="8:32" ht="12.75">
      <c r="H188" s="34">
        <f t="shared" si="44"/>
        <v>16.6</v>
      </c>
      <c r="I188" s="34">
        <v>166</v>
      </c>
      <c r="J188" s="34">
        <f t="shared" si="45"/>
        <v>167</v>
      </c>
      <c r="K188" s="34">
        <f>IF(I188&gt;=0,1,0)*Data!$D$3*Data!$D$17</f>
        <v>-2</v>
      </c>
      <c r="L188" s="34">
        <f>IF(I188&gt;99,1,0)*Data!$D$4*Data!$D$17</f>
        <v>4</v>
      </c>
      <c r="M188" s="34">
        <f>IF(I188&gt;199,1,0)*Data!$D$5*Data!$D$17</f>
        <v>0</v>
      </c>
      <c r="N188" s="34">
        <f>IF(I188&gt;299,1,0)*Data!$D$6*Data!$D$17</f>
        <v>0</v>
      </c>
      <c r="O188" s="34">
        <f>IF(I188&gt;399,1,0)*Data!$D$7*Data!$D$17</f>
        <v>0</v>
      </c>
      <c r="P188" s="34">
        <f>IF(I188&gt;499,1,0)*Data!$D$8*Data!$D$17</f>
        <v>0</v>
      </c>
      <c r="Q188" s="34">
        <f>IF(I188&gt;599,1,0)*Data!$D$9*Data!$D$17</f>
        <v>0</v>
      </c>
      <c r="R188" s="34">
        <f t="shared" si="46"/>
        <v>2</v>
      </c>
      <c r="S188" s="34">
        <f t="shared" si="47"/>
        <v>4</v>
      </c>
      <c r="T188" s="34">
        <f t="shared" si="34"/>
        <v>2.1666666666666665</v>
      </c>
      <c r="U188" s="34">
        <f t="shared" si="48"/>
        <v>4.694444444444444</v>
      </c>
      <c r="V188" s="89">
        <f t="shared" si="35"/>
        <v>1.738347934986352</v>
      </c>
      <c r="W188" s="89">
        <f t="shared" si="36"/>
        <v>1.97199207414101</v>
      </c>
      <c r="X188" s="89">
        <f t="shared" si="37"/>
        <v>2</v>
      </c>
      <c r="Y188" s="89">
        <f t="shared" si="38"/>
        <v>-0.333537493432204</v>
      </c>
      <c r="Z188" s="89">
        <f t="shared" si="39"/>
        <v>0.16404052256084709</v>
      </c>
      <c r="AA188" s="89">
        <f t="shared" si="40"/>
        <v>0.2297199977446243</v>
      </c>
      <c r="AB188" s="89">
        <f t="shared" si="41"/>
        <v>-0.16666666666666666</v>
      </c>
      <c r="AC188" s="89">
        <f t="shared" si="42"/>
        <v>0.3937605203054714</v>
      </c>
      <c r="AD188" s="89">
        <f t="shared" si="49"/>
        <v>0.15504734735123554</v>
      </c>
      <c r="AE188" s="89">
        <f t="shared" si="43"/>
        <v>1.772906146361195</v>
      </c>
      <c r="AF188" s="34">
        <f t="shared" si="50"/>
        <v>3.143196203805303</v>
      </c>
    </row>
    <row r="189" spans="8:32" ht="12.75">
      <c r="H189" s="34">
        <f t="shared" si="44"/>
        <v>16.7</v>
      </c>
      <c r="I189" s="34">
        <v>167</v>
      </c>
      <c r="J189" s="34">
        <f t="shared" si="45"/>
        <v>168</v>
      </c>
      <c r="K189" s="34">
        <f>IF(I189&gt;=0,1,0)*Data!$D$3*Data!$D$17</f>
        <v>-2</v>
      </c>
      <c r="L189" s="34">
        <f>IF(I189&gt;99,1,0)*Data!$D$4*Data!$D$17</f>
        <v>4</v>
      </c>
      <c r="M189" s="34">
        <f>IF(I189&gt;199,1,0)*Data!$D$5*Data!$D$17</f>
        <v>0</v>
      </c>
      <c r="N189" s="34">
        <f>IF(I189&gt;299,1,0)*Data!$D$6*Data!$D$17</f>
        <v>0</v>
      </c>
      <c r="O189" s="34">
        <f>IF(I189&gt;399,1,0)*Data!$D$7*Data!$D$17</f>
        <v>0</v>
      </c>
      <c r="P189" s="34">
        <f>IF(I189&gt;499,1,0)*Data!$D$8*Data!$D$17</f>
        <v>0</v>
      </c>
      <c r="Q189" s="34">
        <f>IF(I189&gt;599,1,0)*Data!$D$9*Data!$D$17</f>
        <v>0</v>
      </c>
      <c r="R189" s="34">
        <f t="shared" si="46"/>
        <v>2</v>
      </c>
      <c r="S189" s="34">
        <f t="shared" si="47"/>
        <v>4</v>
      </c>
      <c r="T189" s="34">
        <f t="shared" si="34"/>
        <v>2.1666666666666665</v>
      </c>
      <c r="U189" s="34">
        <f t="shared" si="48"/>
        <v>4.694444444444444</v>
      </c>
      <c r="V189" s="89">
        <f t="shared" si="35"/>
        <v>1.748819910498318</v>
      </c>
      <c r="W189" s="89">
        <f t="shared" si="36"/>
        <v>1.968391215938484</v>
      </c>
      <c r="X189" s="89">
        <f t="shared" si="37"/>
        <v>2</v>
      </c>
      <c r="Y189" s="89">
        <f t="shared" si="38"/>
        <v>-0.3541694806391661</v>
      </c>
      <c r="Z189" s="89">
        <f t="shared" si="39"/>
        <v>0.16374098451048896</v>
      </c>
      <c r="AA189" s="89">
        <f t="shared" si="40"/>
        <v>0.24393003454102372</v>
      </c>
      <c r="AB189" s="89">
        <f t="shared" si="41"/>
        <v>-0.16666666666666666</v>
      </c>
      <c r="AC189" s="89">
        <f t="shared" si="42"/>
        <v>0.4076710190515127</v>
      </c>
      <c r="AD189" s="89">
        <f t="shared" si="49"/>
        <v>0.16619565977449885</v>
      </c>
      <c r="AE189" s="89">
        <f t="shared" si="43"/>
        <v>1.7589956476151538</v>
      </c>
      <c r="AF189" s="34">
        <f t="shared" si="50"/>
        <v>3.0940656883290543</v>
      </c>
    </row>
    <row r="190" spans="8:32" ht="12.75">
      <c r="H190" s="34">
        <f t="shared" si="44"/>
        <v>16.8</v>
      </c>
      <c r="I190" s="34">
        <v>168</v>
      </c>
      <c r="J190" s="34">
        <f t="shared" si="45"/>
        <v>169</v>
      </c>
      <c r="K190" s="34">
        <f>IF(I190&gt;=0,1,0)*Data!$D$3*Data!$D$17</f>
        <v>-2</v>
      </c>
      <c r="L190" s="34">
        <f>IF(I190&gt;99,1,0)*Data!$D$4*Data!$D$17</f>
        <v>4</v>
      </c>
      <c r="M190" s="34">
        <f>IF(I190&gt;199,1,0)*Data!$D$5*Data!$D$17</f>
        <v>0</v>
      </c>
      <c r="N190" s="34">
        <f>IF(I190&gt;299,1,0)*Data!$D$6*Data!$D$17</f>
        <v>0</v>
      </c>
      <c r="O190" s="34">
        <f>IF(I190&gt;399,1,0)*Data!$D$7*Data!$D$17</f>
        <v>0</v>
      </c>
      <c r="P190" s="34">
        <f>IF(I190&gt;499,1,0)*Data!$D$8*Data!$D$17</f>
        <v>0</v>
      </c>
      <c r="Q190" s="34">
        <f>IF(I190&gt;599,1,0)*Data!$D$9*Data!$D$17</f>
        <v>0</v>
      </c>
      <c r="R190" s="34">
        <f t="shared" si="46"/>
        <v>2</v>
      </c>
      <c r="S190" s="34">
        <f t="shared" si="47"/>
        <v>4</v>
      </c>
      <c r="T190" s="34">
        <f t="shared" si="34"/>
        <v>2.1666666666666665</v>
      </c>
      <c r="U190" s="34">
        <f t="shared" si="48"/>
        <v>4.694444444444444</v>
      </c>
      <c r="V190" s="89">
        <f t="shared" si="35"/>
        <v>1.759291886010284</v>
      </c>
      <c r="W190" s="89">
        <f t="shared" si="36"/>
        <v>1.9645745014573774</v>
      </c>
      <c r="X190" s="89">
        <f t="shared" si="37"/>
        <v>2</v>
      </c>
      <c r="Y190" s="89">
        <f t="shared" si="38"/>
        <v>-0.37476262917144876</v>
      </c>
      <c r="Z190" s="89">
        <f t="shared" si="39"/>
        <v>0.16342349041598606</v>
      </c>
      <c r="AA190" s="89">
        <f t="shared" si="40"/>
        <v>0.25811332166029405</v>
      </c>
      <c r="AB190" s="89">
        <f t="shared" si="41"/>
        <v>-0.16666666666666666</v>
      </c>
      <c r="AC190" s="89">
        <f t="shared" si="42"/>
        <v>0.42153681207628013</v>
      </c>
      <c r="AD190" s="89">
        <f t="shared" si="49"/>
        <v>0.1776932839354331</v>
      </c>
      <c r="AE190" s="89">
        <f t="shared" si="43"/>
        <v>1.7451298545903864</v>
      </c>
      <c r="AF190" s="34">
        <f t="shared" si="50"/>
        <v>3.0454782093826633</v>
      </c>
    </row>
    <row r="191" spans="8:32" ht="12.75">
      <c r="H191" s="34">
        <f t="shared" si="44"/>
        <v>16.9</v>
      </c>
      <c r="I191" s="34">
        <v>169</v>
      </c>
      <c r="J191" s="34">
        <f t="shared" si="45"/>
        <v>170</v>
      </c>
      <c r="K191" s="34">
        <f>IF(I191&gt;=0,1,0)*Data!$D$3*Data!$D$17</f>
        <v>-2</v>
      </c>
      <c r="L191" s="34">
        <f>IF(I191&gt;99,1,0)*Data!$D$4*Data!$D$17</f>
        <v>4</v>
      </c>
      <c r="M191" s="34">
        <f>IF(I191&gt;199,1,0)*Data!$D$5*Data!$D$17</f>
        <v>0</v>
      </c>
      <c r="N191" s="34">
        <f>IF(I191&gt;299,1,0)*Data!$D$6*Data!$D$17</f>
        <v>0</v>
      </c>
      <c r="O191" s="34">
        <f>IF(I191&gt;399,1,0)*Data!$D$7*Data!$D$17</f>
        <v>0</v>
      </c>
      <c r="P191" s="34">
        <f>IF(I191&gt;499,1,0)*Data!$D$8*Data!$D$17</f>
        <v>0</v>
      </c>
      <c r="Q191" s="34">
        <f>IF(I191&gt;599,1,0)*Data!$D$9*Data!$D$17</f>
        <v>0</v>
      </c>
      <c r="R191" s="34">
        <f t="shared" si="46"/>
        <v>2</v>
      </c>
      <c r="S191" s="34">
        <f t="shared" si="47"/>
        <v>4</v>
      </c>
      <c r="T191" s="34">
        <f t="shared" si="34"/>
        <v>2.1666666666666665</v>
      </c>
      <c r="U191" s="34">
        <f t="shared" si="48"/>
        <v>4.694444444444444</v>
      </c>
      <c r="V191" s="89">
        <f t="shared" si="35"/>
        <v>1.76976386152225</v>
      </c>
      <c r="W191" s="89">
        <f t="shared" si="36"/>
        <v>1.9605423492434437</v>
      </c>
      <c r="X191" s="89">
        <f t="shared" si="37"/>
        <v>2</v>
      </c>
      <c r="Y191" s="89">
        <f t="shared" si="38"/>
        <v>-0.3953146807582519</v>
      </c>
      <c r="Z191" s="89">
        <f t="shared" si="39"/>
        <v>0.16308807509414372</v>
      </c>
      <c r="AA191" s="89">
        <f t="shared" si="40"/>
        <v>0.2722683037451716</v>
      </c>
      <c r="AB191" s="89">
        <f t="shared" si="41"/>
        <v>-0.16666666666666666</v>
      </c>
      <c r="AC191" s="89">
        <f t="shared" si="42"/>
        <v>0.43535637883931533</v>
      </c>
      <c r="AD191" s="89">
        <f t="shared" si="49"/>
        <v>0.18953517659608143</v>
      </c>
      <c r="AE191" s="89">
        <f t="shared" si="43"/>
        <v>1.7313102878273512</v>
      </c>
      <c r="AF191" s="34">
        <f t="shared" si="50"/>
        <v>2.9974353127368256</v>
      </c>
    </row>
    <row r="192" spans="8:32" ht="12.75">
      <c r="H192" s="34">
        <f t="shared" si="44"/>
        <v>17</v>
      </c>
      <c r="I192" s="34">
        <v>170</v>
      </c>
      <c r="J192" s="34">
        <f t="shared" si="45"/>
        <v>171</v>
      </c>
      <c r="K192" s="34">
        <f>IF(I192&gt;=0,1,0)*Data!$D$3*Data!$D$17</f>
        <v>-2</v>
      </c>
      <c r="L192" s="34">
        <f>IF(I192&gt;99,1,0)*Data!$D$4*Data!$D$17</f>
        <v>4</v>
      </c>
      <c r="M192" s="34">
        <f>IF(I192&gt;199,1,0)*Data!$D$5*Data!$D$17</f>
        <v>0</v>
      </c>
      <c r="N192" s="34">
        <f>IF(I192&gt;299,1,0)*Data!$D$6*Data!$D$17</f>
        <v>0</v>
      </c>
      <c r="O192" s="34">
        <f>IF(I192&gt;399,1,0)*Data!$D$7*Data!$D$17</f>
        <v>0</v>
      </c>
      <c r="P192" s="34">
        <f>IF(I192&gt;499,1,0)*Data!$D$8*Data!$D$17</f>
        <v>0</v>
      </c>
      <c r="Q192" s="34">
        <f>IF(I192&gt;599,1,0)*Data!$D$9*Data!$D$17</f>
        <v>0</v>
      </c>
      <c r="R192" s="34">
        <f t="shared" si="46"/>
        <v>2</v>
      </c>
      <c r="S192" s="34">
        <f t="shared" si="47"/>
        <v>4</v>
      </c>
      <c r="T192" s="34">
        <f t="shared" si="34"/>
        <v>2.1666666666666665</v>
      </c>
      <c r="U192" s="34">
        <f t="shared" si="48"/>
        <v>4.694444444444444</v>
      </c>
      <c r="V192" s="89">
        <f t="shared" si="35"/>
        <v>1.780235837034216</v>
      </c>
      <c r="W192" s="89">
        <f t="shared" si="36"/>
        <v>1.9562952014676114</v>
      </c>
      <c r="X192" s="89">
        <f t="shared" si="37"/>
        <v>2</v>
      </c>
      <c r="Y192" s="89">
        <f t="shared" si="38"/>
        <v>-0.41582338163551824</v>
      </c>
      <c r="Z192" s="89">
        <f t="shared" si="39"/>
        <v>0.16273477532703173</v>
      </c>
      <c r="AA192" s="89">
        <f t="shared" si="40"/>
        <v>0.28639342854235855</v>
      </c>
      <c r="AB192" s="89">
        <f t="shared" si="41"/>
        <v>-0.16666666666666666</v>
      </c>
      <c r="AC192" s="89">
        <f t="shared" si="42"/>
        <v>0.4491282038693903</v>
      </c>
      <c r="AD192" s="89">
        <f t="shared" si="49"/>
        <v>0.2017161435109446</v>
      </c>
      <c r="AE192" s="89">
        <f t="shared" si="43"/>
        <v>1.7175384627972763</v>
      </c>
      <c r="AF192" s="34">
        <f t="shared" si="50"/>
        <v>2.949938371188031</v>
      </c>
    </row>
    <row r="193" spans="8:32" ht="12.75">
      <c r="H193" s="34">
        <f t="shared" si="44"/>
        <v>17.1</v>
      </c>
      <c r="I193" s="34">
        <v>171</v>
      </c>
      <c r="J193" s="34">
        <f t="shared" si="45"/>
        <v>172</v>
      </c>
      <c r="K193" s="34">
        <f>IF(I193&gt;=0,1,0)*Data!$D$3*Data!$D$17</f>
        <v>-2</v>
      </c>
      <c r="L193" s="34">
        <f>IF(I193&gt;99,1,0)*Data!$D$4*Data!$D$17</f>
        <v>4</v>
      </c>
      <c r="M193" s="34">
        <f>IF(I193&gt;199,1,0)*Data!$D$5*Data!$D$17</f>
        <v>0</v>
      </c>
      <c r="N193" s="34">
        <f>IF(I193&gt;299,1,0)*Data!$D$6*Data!$D$17</f>
        <v>0</v>
      </c>
      <c r="O193" s="34">
        <f>IF(I193&gt;399,1,0)*Data!$D$7*Data!$D$17</f>
        <v>0</v>
      </c>
      <c r="P193" s="34">
        <f>IF(I193&gt;499,1,0)*Data!$D$8*Data!$D$17</f>
        <v>0</v>
      </c>
      <c r="Q193" s="34">
        <f>IF(I193&gt;599,1,0)*Data!$D$9*Data!$D$17</f>
        <v>0</v>
      </c>
      <c r="R193" s="34">
        <f t="shared" si="46"/>
        <v>2</v>
      </c>
      <c r="S193" s="34">
        <f t="shared" si="47"/>
        <v>4</v>
      </c>
      <c r="T193" s="34">
        <f t="shared" si="34"/>
        <v>2.1666666666666665</v>
      </c>
      <c r="U193" s="34">
        <f t="shared" si="48"/>
        <v>4.694444444444444</v>
      </c>
      <c r="V193" s="89">
        <f t="shared" si="35"/>
        <v>1.790707812546182</v>
      </c>
      <c r="W193" s="89">
        <f t="shared" si="36"/>
        <v>1.9518335238774949</v>
      </c>
      <c r="X193" s="89">
        <f t="shared" si="37"/>
        <v>2</v>
      </c>
      <c r="Y193" s="89">
        <f t="shared" si="38"/>
        <v>-0.4362864827930847</v>
      </c>
      <c r="Z193" s="89">
        <f t="shared" si="39"/>
        <v>0.16236362985795091</v>
      </c>
      <c r="AA193" s="89">
        <f t="shared" si="40"/>
        <v>0.3004871470727452</v>
      </c>
      <c r="AB193" s="89">
        <f t="shared" si="41"/>
        <v>-0.16666666666666666</v>
      </c>
      <c r="AC193" s="89">
        <f t="shared" si="42"/>
        <v>0.4628507769306961</v>
      </c>
      <c r="AD193" s="89">
        <f t="shared" si="49"/>
        <v>0.214230841705349</v>
      </c>
      <c r="AE193" s="89">
        <f t="shared" si="43"/>
        <v>1.7038158897359703</v>
      </c>
      <c r="AF193" s="34">
        <f t="shared" si="50"/>
        <v>2.902988586116776</v>
      </c>
    </row>
    <row r="194" spans="8:32" ht="12.75">
      <c r="H194" s="34">
        <f t="shared" si="44"/>
        <v>17.2</v>
      </c>
      <c r="I194" s="34">
        <v>172</v>
      </c>
      <c r="J194" s="34">
        <f t="shared" si="45"/>
        <v>173</v>
      </c>
      <c r="K194" s="34">
        <f>IF(I194&gt;=0,1,0)*Data!$D$3*Data!$D$17</f>
        <v>-2</v>
      </c>
      <c r="L194" s="34">
        <f>IF(I194&gt;99,1,0)*Data!$D$4*Data!$D$17</f>
        <v>4</v>
      </c>
      <c r="M194" s="34">
        <f>IF(I194&gt;199,1,0)*Data!$D$5*Data!$D$17</f>
        <v>0</v>
      </c>
      <c r="N194" s="34">
        <f>IF(I194&gt;299,1,0)*Data!$D$6*Data!$D$17</f>
        <v>0</v>
      </c>
      <c r="O194" s="34">
        <f>IF(I194&gt;399,1,0)*Data!$D$7*Data!$D$17</f>
        <v>0</v>
      </c>
      <c r="P194" s="34">
        <f>IF(I194&gt;499,1,0)*Data!$D$8*Data!$D$17</f>
        <v>0</v>
      </c>
      <c r="Q194" s="34">
        <f>IF(I194&gt;599,1,0)*Data!$D$9*Data!$D$17</f>
        <v>0</v>
      </c>
      <c r="R194" s="34">
        <f t="shared" si="46"/>
        <v>2</v>
      </c>
      <c r="S194" s="34">
        <f t="shared" si="47"/>
        <v>4</v>
      </c>
      <c r="T194" s="34">
        <f t="shared" si="34"/>
        <v>2.1666666666666665</v>
      </c>
      <c r="U194" s="34">
        <f t="shared" si="48"/>
        <v>4.694444444444444</v>
      </c>
      <c r="V194" s="89">
        <f t="shared" si="35"/>
        <v>1.801179788058148</v>
      </c>
      <c r="W194" s="89">
        <f t="shared" si="36"/>
        <v>1.9471578057463206</v>
      </c>
      <c r="X194" s="89">
        <f t="shared" si="37"/>
        <v>2</v>
      </c>
      <c r="Y194" s="89">
        <f t="shared" si="38"/>
        <v>-0.4567017402213111</v>
      </c>
      <c r="Z194" s="89">
        <f t="shared" si="39"/>
        <v>0.16197467938718438</v>
      </c>
      <c r="AA194" s="89">
        <f t="shared" si="40"/>
        <v>0.31454791380127306</v>
      </c>
      <c r="AB194" s="89">
        <f t="shared" si="41"/>
        <v>-0.16666666666666666</v>
      </c>
      <c r="AC194" s="89">
        <f t="shared" si="42"/>
        <v>0.47652259318845747</v>
      </c>
      <c r="AD194" s="89">
        <f t="shared" si="49"/>
        <v>0.22707378181905213</v>
      </c>
      <c r="AE194" s="89">
        <f t="shared" si="43"/>
        <v>1.690144073478209</v>
      </c>
      <c r="AF194" s="34">
        <f t="shared" si="50"/>
        <v>2.8565869891135134</v>
      </c>
    </row>
    <row r="195" spans="8:32" ht="12.75">
      <c r="H195" s="34">
        <f t="shared" si="44"/>
        <v>17.3</v>
      </c>
      <c r="I195" s="34">
        <v>173</v>
      </c>
      <c r="J195" s="34">
        <f t="shared" si="45"/>
        <v>174</v>
      </c>
      <c r="K195" s="34">
        <f>IF(I195&gt;=0,1,0)*Data!$D$3*Data!$D$17</f>
        <v>-2</v>
      </c>
      <c r="L195" s="34">
        <f>IF(I195&gt;99,1,0)*Data!$D$4*Data!$D$17</f>
        <v>4</v>
      </c>
      <c r="M195" s="34">
        <f>IF(I195&gt;199,1,0)*Data!$D$5*Data!$D$17</f>
        <v>0</v>
      </c>
      <c r="N195" s="34">
        <f>IF(I195&gt;299,1,0)*Data!$D$6*Data!$D$17</f>
        <v>0</v>
      </c>
      <c r="O195" s="34">
        <f>IF(I195&gt;399,1,0)*Data!$D$7*Data!$D$17</f>
        <v>0</v>
      </c>
      <c r="P195" s="34">
        <f>IF(I195&gt;499,1,0)*Data!$D$8*Data!$D$17</f>
        <v>0</v>
      </c>
      <c r="Q195" s="34">
        <f>IF(I195&gt;599,1,0)*Data!$D$9*Data!$D$17</f>
        <v>0</v>
      </c>
      <c r="R195" s="34">
        <f t="shared" si="46"/>
        <v>2</v>
      </c>
      <c r="S195" s="34">
        <f t="shared" si="47"/>
        <v>4</v>
      </c>
      <c r="T195" s="34">
        <f t="shared" si="34"/>
        <v>2.1666666666666665</v>
      </c>
      <c r="U195" s="34">
        <f t="shared" si="48"/>
        <v>4.694444444444444</v>
      </c>
      <c r="V195" s="89">
        <f t="shared" si="35"/>
        <v>1.811651763570114</v>
      </c>
      <c r="W195" s="89">
        <f t="shared" si="36"/>
        <v>1.9422685598192722</v>
      </c>
      <c r="X195" s="89">
        <f t="shared" si="37"/>
        <v>2</v>
      </c>
      <c r="Y195" s="89">
        <f t="shared" si="38"/>
        <v>-0.47706691515716143</v>
      </c>
      <c r="Z195" s="89">
        <f t="shared" si="39"/>
        <v>0.16156796656753428</v>
      </c>
      <c r="AA195" s="89">
        <f t="shared" si="40"/>
        <v>0.32857418680641975</v>
      </c>
      <c r="AB195" s="89">
        <f t="shared" si="41"/>
        <v>-0.16666666666666666</v>
      </c>
      <c r="AC195" s="89">
        <f t="shared" si="42"/>
        <v>0.49014215337395406</v>
      </c>
      <c r="AD195" s="89">
        <f t="shared" si="49"/>
        <v>0.24023933051405671</v>
      </c>
      <c r="AE195" s="89">
        <f t="shared" si="43"/>
        <v>1.6765245132927125</v>
      </c>
      <c r="AF195" s="34">
        <f t="shared" si="50"/>
        <v>2.8107344436713664</v>
      </c>
    </row>
    <row r="196" spans="8:32" ht="12.75">
      <c r="H196" s="34">
        <f t="shared" si="44"/>
        <v>17.4</v>
      </c>
      <c r="I196" s="34">
        <v>174</v>
      </c>
      <c r="J196" s="34">
        <f t="shared" si="45"/>
        <v>175</v>
      </c>
      <c r="K196" s="34">
        <f>IF(I196&gt;=0,1,0)*Data!$D$3*Data!$D$17</f>
        <v>-2</v>
      </c>
      <c r="L196" s="34">
        <f>IF(I196&gt;99,1,0)*Data!$D$4*Data!$D$17</f>
        <v>4</v>
      </c>
      <c r="M196" s="34">
        <f>IF(I196&gt;199,1,0)*Data!$D$5*Data!$D$17</f>
        <v>0</v>
      </c>
      <c r="N196" s="34">
        <f>IF(I196&gt;299,1,0)*Data!$D$6*Data!$D$17</f>
        <v>0</v>
      </c>
      <c r="O196" s="34">
        <f>IF(I196&gt;399,1,0)*Data!$D$7*Data!$D$17</f>
        <v>0</v>
      </c>
      <c r="P196" s="34">
        <f>IF(I196&gt;499,1,0)*Data!$D$8*Data!$D$17</f>
        <v>0</v>
      </c>
      <c r="Q196" s="34">
        <f>IF(I196&gt;599,1,0)*Data!$D$9*Data!$D$17</f>
        <v>0</v>
      </c>
      <c r="R196" s="34">
        <f t="shared" si="46"/>
        <v>2</v>
      </c>
      <c r="S196" s="34">
        <f t="shared" si="47"/>
        <v>4</v>
      </c>
      <c r="T196" s="34">
        <f t="shared" si="34"/>
        <v>2.1666666666666665</v>
      </c>
      <c r="U196" s="34">
        <f t="shared" si="48"/>
        <v>4.694444444444444</v>
      </c>
      <c r="V196" s="89">
        <f t="shared" si="35"/>
        <v>1.82212373908208</v>
      </c>
      <c r="W196" s="89">
        <f t="shared" si="36"/>
        <v>1.9371663222572624</v>
      </c>
      <c r="X196" s="89">
        <f t="shared" si="37"/>
        <v>2</v>
      </c>
      <c r="Y196" s="89">
        <f t="shared" si="38"/>
        <v>-0.49737977432970926</v>
      </c>
      <c r="Z196" s="89">
        <f t="shared" si="39"/>
        <v>0.16114353599964457</v>
      </c>
      <c r="AA196" s="89">
        <f t="shared" si="40"/>
        <v>0.34256442794928854</v>
      </c>
      <c r="AB196" s="89">
        <f t="shared" si="41"/>
        <v>-0.16666666666666666</v>
      </c>
      <c r="AC196" s="89">
        <f t="shared" si="42"/>
        <v>0.5037079639489331</v>
      </c>
      <c r="AD196" s="89">
        <f t="shared" si="49"/>
        <v>0.2537217129455797</v>
      </c>
      <c r="AE196" s="89">
        <f t="shared" si="43"/>
        <v>1.6629587027177335</v>
      </c>
      <c r="AF196" s="34">
        <f t="shared" si="50"/>
        <v>2.765431646944647</v>
      </c>
    </row>
    <row r="197" spans="8:32" ht="12.75">
      <c r="H197" s="34">
        <f t="shared" si="44"/>
        <v>17.5</v>
      </c>
      <c r="I197" s="34">
        <v>175</v>
      </c>
      <c r="J197" s="34">
        <f t="shared" si="45"/>
        <v>176</v>
      </c>
      <c r="K197" s="34">
        <f>IF(I197&gt;=0,1,0)*Data!$D$3*Data!$D$17</f>
        <v>-2</v>
      </c>
      <c r="L197" s="34">
        <f>IF(I197&gt;99,1,0)*Data!$D$4*Data!$D$17</f>
        <v>4</v>
      </c>
      <c r="M197" s="34">
        <f>IF(I197&gt;199,1,0)*Data!$D$5*Data!$D$17</f>
        <v>0</v>
      </c>
      <c r="N197" s="34">
        <f>IF(I197&gt;299,1,0)*Data!$D$6*Data!$D$17</f>
        <v>0</v>
      </c>
      <c r="O197" s="34">
        <f>IF(I197&gt;399,1,0)*Data!$D$7*Data!$D$17</f>
        <v>0</v>
      </c>
      <c r="P197" s="34">
        <f>IF(I197&gt;499,1,0)*Data!$D$8*Data!$D$17</f>
        <v>0</v>
      </c>
      <c r="Q197" s="34">
        <f>IF(I197&gt;599,1,0)*Data!$D$9*Data!$D$17</f>
        <v>0</v>
      </c>
      <c r="R197" s="34">
        <f t="shared" si="46"/>
        <v>2</v>
      </c>
      <c r="S197" s="34">
        <f t="shared" si="47"/>
        <v>4</v>
      </c>
      <c r="T197" s="34">
        <f t="shared" si="34"/>
        <v>2.1666666666666665</v>
      </c>
      <c r="U197" s="34">
        <f t="shared" si="48"/>
        <v>4.694444444444444</v>
      </c>
      <c r="V197" s="89">
        <f t="shared" si="35"/>
        <v>1.832595714594046</v>
      </c>
      <c r="W197" s="89">
        <f t="shared" si="36"/>
        <v>1.9318516525781366</v>
      </c>
      <c r="X197" s="89">
        <f t="shared" si="37"/>
        <v>2</v>
      </c>
      <c r="Y197" s="89">
        <f t="shared" si="38"/>
        <v>-0.5176380902050413</v>
      </c>
      <c r="Z197" s="89">
        <f t="shared" si="39"/>
        <v>0.1607014342271099</v>
      </c>
      <c r="AA197" s="89">
        <f t="shared" si="40"/>
        <v>0.3565171030422825</v>
      </c>
      <c r="AB197" s="89">
        <f t="shared" si="41"/>
        <v>-0.16666666666666666</v>
      </c>
      <c r="AC197" s="89">
        <f t="shared" si="42"/>
        <v>0.5172185372693924</v>
      </c>
      <c r="AD197" s="89">
        <f t="shared" si="49"/>
        <v>0.2675150152950898</v>
      </c>
      <c r="AE197" s="89">
        <f t="shared" si="43"/>
        <v>1.6494481293972743</v>
      </c>
      <c r="AF197" s="34">
        <f t="shared" si="50"/>
        <v>2.720679131572167</v>
      </c>
    </row>
    <row r="198" spans="8:32" ht="12.75">
      <c r="H198" s="34">
        <f t="shared" si="44"/>
        <v>17.6</v>
      </c>
      <c r="I198" s="34">
        <v>176</v>
      </c>
      <c r="J198" s="34">
        <f t="shared" si="45"/>
        <v>177</v>
      </c>
      <c r="K198" s="34">
        <f>IF(I198&gt;=0,1,0)*Data!$D$3*Data!$D$17</f>
        <v>-2</v>
      </c>
      <c r="L198" s="34">
        <f>IF(I198&gt;99,1,0)*Data!$D$4*Data!$D$17</f>
        <v>4</v>
      </c>
      <c r="M198" s="34">
        <f>IF(I198&gt;199,1,0)*Data!$D$5*Data!$D$17</f>
        <v>0</v>
      </c>
      <c r="N198" s="34">
        <f>IF(I198&gt;299,1,0)*Data!$D$6*Data!$D$17</f>
        <v>0</v>
      </c>
      <c r="O198" s="34">
        <f>IF(I198&gt;399,1,0)*Data!$D$7*Data!$D$17</f>
        <v>0</v>
      </c>
      <c r="P198" s="34">
        <f>IF(I198&gt;499,1,0)*Data!$D$8*Data!$D$17</f>
        <v>0</v>
      </c>
      <c r="Q198" s="34">
        <f>IF(I198&gt;599,1,0)*Data!$D$9*Data!$D$17</f>
        <v>0</v>
      </c>
      <c r="R198" s="34">
        <f t="shared" si="46"/>
        <v>2</v>
      </c>
      <c r="S198" s="34">
        <f t="shared" si="47"/>
        <v>4</v>
      </c>
      <c r="T198" s="34">
        <f t="shared" si="34"/>
        <v>2.1666666666666665</v>
      </c>
      <c r="U198" s="34">
        <f t="shared" si="48"/>
        <v>4.694444444444444</v>
      </c>
      <c r="V198" s="89">
        <f t="shared" si="35"/>
        <v>1.843067690106012</v>
      </c>
      <c r="W198" s="89">
        <f t="shared" si="36"/>
        <v>1.9263251335953164</v>
      </c>
      <c r="X198" s="89">
        <f t="shared" si="37"/>
        <v>2</v>
      </c>
      <c r="Y198" s="89">
        <f t="shared" si="38"/>
        <v>-0.5378396412305312</v>
      </c>
      <c r="Z198" s="89">
        <f t="shared" si="39"/>
        <v>0.16024170973137167</v>
      </c>
      <c r="AA198" s="89">
        <f t="shared" si="40"/>
        <v>0.3704306820173453</v>
      </c>
      <c r="AB198" s="89">
        <f t="shared" si="41"/>
        <v>-0.16666666666666666</v>
      </c>
      <c r="AC198" s="89">
        <f t="shared" si="42"/>
        <v>0.5306723917487169</v>
      </c>
      <c r="AD198" s="89">
        <f t="shared" si="49"/>
        <v>0.2816131873643037</v>
      </c>
      <c r="AE198" s="89">
        <f t="shared" si="43"/>
        <v>1.6359942749179495</v>
      </c>
      <c r="AF198" s="34">
        <f t="shared" si="50"/>
        <v>2.6764772675643074</v>
      </c>
    </row>
    <row r="199" spans="8:32" ht="12.75">
      <c r="H199" s="34">
        <f t="shared" si="44"/>
        <v>17.7</v>
      </c>
      <c r="I199" s="34">
        <v>177</v>
      </c>
      <c r="J199" s="34">
        <f t="shared" si="45"/>
        <v>178</v>
      </c>
      <c r="K199" s="34">
        <f>IF(I199&gt;=0,1,0)*Data!$D$3*Data!$D$17</f>
        <v>-2</v>
      </c>
      <c r="L199" s="34">
        <f>IF(I199&gt;99,1,0)*Data!$D$4*Data!$D$17</f>
        <v>4</v>
      </c>
      <c r="M199" s="34">
        <f>IF(I199&gt;199,1,0)*Data!$D$5*Data!$D$17</f>
        <v>0</v>
      </c>
      <c r="N199" s="34">
        <f>IF(I199&gt;299,1,0)*Data!$D$6*Data!$D$17</f>
        <v>0</v>
      </c>
      <c r="O199" s="34">
        <f>IF(I199&gt;399,1,0)*Data!$D$7*Data!$D$17</f>
        <v>0</v>
      </c>
      <c r="P199" s="34">
        <f>IF(I199&gt;499,1,0)*Data!$D$8*Data!$D$17</f>
        <v>0</v>
      </c>
      <c r="Q199" s="34">
        <f>IF(I199&gt;599,1,0)*Data!$D$9*Data!$D$17</f>
        <v>0</v>
      </c>
      <c r="R199" s="34">
        <f t="shared" si="46"/>
        <v>2</v>
      </c>
      <c r="S199" s="34">
        <f t="shared" si="47"/>
        <v>4</v>
      </c>
      <c r="T199" s="34">
        <f t="shared" si="34"/>
        <v>2.1666666666666665</v>
      </c>
      <c r="U199" s="34">
        <f t="shared" si="48"/>
        <v>4.694444444444444</v>
      </c>
      <c r="V199" s="89">
        <f t="shared" si="35"/>
        <v>1.853539665617978</v>
      </c>
      <c r="W199" s="89">
        <f t="shared" si="36"/>
        <v>1.9205873713538861</v>
      </c>
      <c r="X199" s="89">
        <f t="shared" si="37"/>
        <v>2</v>
      </c>
      <c r="Y199" s="89">
        <f t="shared" si="38"/>
        <v>-0.5579822120784583</v>
      </c>
      <c r="Z199" s="89">
        <f t="shared" si="39"/>
        <v>0.15976441292640142</v>
      </c>
      <c r="AA199" s="89">
        <f t="shared" si="40"/>
        <v>0.38430363909375054</v>
      </c>
      <c r="AB199" s="89">
        <f t="shared" si="41"/>
        <v>-0.16666666666666666</v>
      </c>
      <c r="AC199" s="89">
        <f t="shared" si="42"/>
        <v>0.544068052020152</v>
      </c>
      <c r="AD199" s="89">
        <f t="shared" si="49"/>
        <v>0.29601004522900276</v>
      </c>
      <c r="AE199" s="89">
        <f t="shared" si="43"/>
        <v>1.6225986146465146</v>
      </c>
      <c r="AF199" s="34">
        <f t="shared" si="50"/>
        <v>2.632826264252788</v>
      </c>
    </row>
    <row r="200" spans="8:32" ht="12.75">
      <c r="H200" s="34">
        <f t="shared" si="44"/>
        <v>17.8</v>
      </c>
      <c r="I200" s="34">
        <v>178</v>
      </c>
      <c r="J200" s="34">
        <f t="shared" si="45"/>
        <v>179</v>
      </c>
      <c r="K200" s="34">
        <f>IF(I200&gt;=0,1,0)*Data!$D$3*Data!$D$17</f>
        <v>-2</v>
      </c>
      <c r="L200" s="34">
        <f>IF(I200&gt;99,1,0)*Data!$D$4*Data!$D$17</f>
        <v>4</v>
      </c>
      <c r="M200" s="34">
        <f>IF(I200&gt;199,1,0)*Data!$D$5*Data!$D$17</f>
        <v>0</v>
      </c>
      <c r="N200" s="34">
        <f>IF(I200&gt;299,1,0)*Data!$D$6*Data!$D$17</f>
        <v>0</v>
      </c>
      <c r="O200" s="34">
        <f>IF(I200&gt;399,1,0)*Data!$D$7*Data!$D$17</f>
        <v>0</v>
      </c>
      <c r="P200" s="34">
        <f>IF(I200&gt;499,1,0)*Data!$D$8*Data!$D$17</f>
        <v>0</v>
      </c>
      <c r="Q200" s="34">
        <f>IF(I200&gt;599,1,0)*Data!$D$9*Data!$D$17</f>
        <v>0</v>
      </c>
      <c r="R200" s="34">
        <f t="shared" si="46"/>
        <v>2</v>
      </c>
      <c r="S200" s="34">
        <f t="shared" si="47"/>
        <v>4</v>
      </c>
      <c r="T200" s="34">
        <f t="shared" si="34"/>
        <v>2.1666666666666665</v>
      </c>
      <c r="U200" s="34">
        <f t="shared" si="48"/>
        <v>4.694444444444444</v>
      </c>
      <c r="V200" s="89">
        <f t="shared" si="35"/>
        <v>1.8640116411299437</v>
      </c>
      <c r="W200" s="89">
        <f t="shared" si="36"/>
        <v>1.9146389950641347</v>
      </c>
      <c r="X200" s="89">
        <f t="shared" si="37"/>
        <v>2</v>
      </c>
      <c r="Y200" s="89">
        <f t="shared" si="38"/>
        <v>-0.5780635938889426</v>
      </c>
      <c r="Z200" s="89">
        <f t="shared" si="39"/>
        <v>0.15926959615317254</v>
      </c>
      <c r="AA200" s="89">
        <f t="shared" si="40"/>
        <v>0.39813445294542044</v>
      </c>
      <c r="AB200" s="89">
        <f t="shared" si="41"/>
        <v>-0.16666666666666666</v>
      </c>
      <c r="AC200" s="89">
        <f t="shared" si="42"/>
        <v>0.557404049098593</v>
      </c>
      <c r="AD200" s="89">
        <f t="shared" si="49"/>
        <v>0.31069927395150665</v>
      </c>
      <c r="AE200" s="89">
        <f t="shared" si="43"/>
        <v>1.6092626175680735</v>
      </c>
      <c r="AF200" s="34">
        <f t="shared" si="50"/>
        <v>2.5897261723020475</v>
      </c>
    </row>
    <row r="201" spans="8:32" ht="12.75">
      <c r="H201" s="34">
        <f t="shared" si="44"/>
        <v>17.9</v>
      </c>
      <c r="I201" s="34">
        <v>179</v>
      </c>
      <c r="J201" s="34">
        <f t="shared" si="45"/>
        <v>180</v>
      </c>
      <c r="K201" s="34">
        <f>IF(I201&gt;=0,1,0)*Data!$D$3*Data!$D$17</f>
        <v>-2</v>
      </c>
      <c r="L201" s="34">
        <f>IF(I201&gt;99,1,0)*Data!$D$4*Data!$D$17</f>
        <v>4</v>
      </c>
      <c r="M201" s="34">
        <f>IF(I201&gt;199,1,0)*Data!$D$5*Data!$D$17</f>
        <v>0</v>
      </c>
      <c r="N201" s="34">
        <f>IF(I201&gt;299,1,0)*Data!$D$6*Data!$D$17</f>
        <v>0</v>
      </c>
      <c r="O201" s="34">
        <f>IF(I201&gt;399,1,0)*Data!$D$7*Data!$D$17</f>
        <v>0</v>
      </c>
      <c r="P201" s="34">
        <f>IF(I201&gt;499,1,0)*Data!$D$8*Data!$D$17</f>
        <v>0</v>
      </c>
      <c r="Q201" s="34">
        <f>IF(I201&gt;599,1,0)*Data!$D$9*Data!$D$17</f>
        <v>0</v>
      </c>
      <c r="R201" s="34">
        <f t="shared" si="46"/>
        <v>2</v>
      </c>
      <c r="S201" s="34">
        <f t="shared" si="47"/>
        <v>4</v>
      </c>
      <c r="T201" s="34">
        <f t="shared" si="34"/>
        <v>2.1666666666666665</v>
      </c>
      <c r="U201" s="34">
        <f t="shared" si="48"/>
        <v>4.694444444444444</v>
      </c>
      <c r="V201" s="89">
        <f t="shared" si="35"/>
        <v>1.8744836166419097</v>
      </c>
      <c r="W201" s="89">
        <f t="shared" si="36"/>
        <v>1.9084806570325539</v>
      </c>
      <c r="X201" s="89">
        <f t="shared" si="37"/>
        <v>2</v>
      </c>
      <c r="Y201" s="89">
        <f t="shared" si="38"/>
        <v>-0.5980815845121727</v>
      </c>
      <c r="Z201" s="89">
        <f t="shared" si="39"/>
        <v>0.15875731367392024</v>
      </c>
      <c r="AA201" s="89">
        <f t="shared" si="40"/>
        <v>0.4119216068677577</v>
      </c>
      <c r="AB201" s="89">
        <f t="shared" si="41"/>
        <v>-0.16666666666666666</v>
      </c>
      <c r="AC201" s="89">
        <f t="shared" si="42"/>
        <v>0.5706789205416779</v>
      </c>
      <c r="AD201" s="89">
        <f t="shared" si="49"/>
        <v>0.3256744303506147</v>
      </c>
      <c r="AE201" s="89">
        <f t="shared" si="43"/>
        <v>1.5959877461249885</v>
      </c>
      <c r="AF201" s="34">
        <f t="shared" si="50"/>
        <v>2.547176885781121</v>
      </c>
    </row>
    <row r="202" spans="8:32" ht="12.75">
      <c r="H202" s="34">
        <f t="shared" si="44"/>
        <v>18</v>
      </c>
      <c r="I202" s="34">
        <v>180</v>
      </c>
      <c r="J202" s="34">
        <f t="shared" si="45"/>
        <v>181</v>
      </c>
      <c r="K202" s="34">
        <f>IF(I202&gt;=0,1,0)*Data!$D$3*Data!$D$17</f>
        <v>-2</v>
      </c>
      <c r="L202" s="34">
        <f>IF(I202&gt;99,1,0)*Data!$D$4*Data!$D$17</f>
        <v>4</v>
      </c>
      <c r="M202" s="34">
        <f>IF(I202&gt;199,1,0)*Data!$D$5*Data!$D$17</f>
        <v>0</v>
      </c>
      <c r="N202" s="34">
        <f>IF(I202&gt;299,1,0)*Data!$D$6*Data!$D$17</f>
        <v>0</v>
      </c>
      <c r="O202" s="34">
        <f>IF(I202&gt;399,1,0)*Data!$D$7*Data!$D$17</f>
        <v>0</v>
      </c>
      <c r="P202" s="34">
        <f>IF(I202&gt;499,1,0)*Data!$D$8*Data!$D$17</f>
        <v>0</v>
      </c>
      <c r="Q202" s="34">
        <f>IF(I202&gt;599,1,0)*Data!$D$9*Data!$D$17</f>
        <v>0</v>
      </c>
      <c r="R202" s="34">
        <f t="shared" si="46"/>
        <v>2</v>
      </c>
      <c r="S202" s="34">
        <f t="shared" si="47"/>
        <v>4</v>
      </c>
      <c r="T202" s="34">
        <f t="shared" si="34"/>
        <v>2.1666666666666665</v>
      </c>
      <c r="U202" s="34">
        <f t="shared" si="48"/>
        <v>4.694444444444444</v>
      </c>
      <c r="V202" s="89">
        <f t="shared" si="35"/>
        <v>1.8849555921538756</v>
      </c>
      <c r="W202" s="89">
        <f t="shared" si="36"/>
        <v>1.9021130325903073</v>
      </c>
      <c r="X202" s="89">
        <f t="shared" si="37"/>
        <v>2</v>
      </c>
      <c r="Y202" s="89">
        <f t="shared" si="38"/>
        <v>-0.6180339887498942</v>
      </c>
      <c r="Z202" s="89">
        <f t="shared" si="39"/>
        <v>0.15822762166619128</v>
      </c>
      <c r="AA202" s="89">
        <f t="shared" si="40"/>
        <v>0.4256635889439672</v>
      </c>
      <c r="AB202" s="89">
        <f t="shared" si="41"/>
        <v>-0.16666666666666666</v>
      </c>
      <c r="AC202" s="89">
        <f t="shared" si="42"/>
        <v>0.5838912106101585</v>
      </c>
      <c r="AD202" s="89">
        <f t="shared" si="49"/>
        <v>0.3409289458277964</v>
      </c>
      <c r="AE202" s="89">
        <f t="shared" si="43"/>
        <v>1.582775456056508</v>
      </c>
      <c r="AF202" s="34">
        <f t="shared" si="50"/>
        <v>2.5051781442948866</v>
      </c>
    </row>
    <row r="203" spans="8:32" ht="12.75">
      <c r="H203" s="34">
        <f t="shared" si="44"/>
        <v>18.1</v>
      </c>
      <c r="I203" s="34">
        <v>181</v>
      </c>
      <c r="J203" s="34">
        <f t="shared" si="45"/>
        <v>182</v>
      </c>
      <c r="K203" s="34">
        <f>IF(I203&gt;=0,1,0)*Data!$D$3*Data!$D$17</f>
        <v>-2</v>
      </c>
      <c r="L203" s="34">
        <f>IF(I203&gt;99,1,0)*Data!$D$4*Data!$D$17</f>
        <v>4</v>
      </c>
      <c r="M203" s="34">
        <f>IF(I203&gt;199,1,0)*Data!$D$5*Data!$D$17</f>
        <v>0</v>
      </c>
      <c r="N203" s="34">
        <f>IF(I203&gt;299,1,0)*Data!$D$6*Data!$D$17</f>
        <v>0</v>
      </c>
      <c r="O203" s="34">
        <f>IF(I203&gt;399,1,0)*Data!$D$7*Data!$D$17</f>
        <v>0</v>
      </c>
      <c r="P203" s="34">
        <f>IF(I203&gt;499,1,0)*Data!$D$8*Data!$D$17</f>
        <v>0</v>
      </c>
      <c r="Q203" s="34">
        <f>IF(I203&gt;599,1,0)*Data!$D$9*Data!$D$17</f>
        <v>0</v>
      </c>
      <c r="R203" s="34">
        <f t="shared" si="46"/>
        <v>2</v>
      </c>
      <c r="S203" s="34">
        <f t="shared" si="47"/>
        <v>4</v>
      </c>
      <c r="T203" s="34">
        <f t="shared" si="34"/>
        <v>2.1666666666666665</v>
      </c>
      <c r="U203" s="34">
        <f t="shared" si="48"/>
        <v>4.694444444444444</v>
      </c>
      <c r="V203" s="89">
        <f t="shared" si="35"/>
        <v>1.8954275676658416</v>
      </c>
      <c r="W203" s="89">
        <f t="shared" si="36"/>
        <v>1.8955368200191716</v>
      </c>
      <c r="X203" s="89">
        <f t="shared" si="37"/>
        <v>2</v>
      </c>
      <c r="Y203" s="89">
        <f t="shared" si="38"/>
        <v>-0.6379186185961394</v>
      </c>
      <c r="Z203" s="89">
        <f t="shared" si="39"/>
        <v>0.15768057821668338</v>
      </c>
      <c r="AA203" s="89">
        <f t="shared" si="40"/>
        <v>0.43935889221085656</v>
      </c>
      <c r="AB203" s="89">
        <f t="shared" si="41"/>
        <v>-0.16666666666666666</v>
      </c>
      <c r="AC203" s="89">
        <f t="shared" si="42"/>
        <v>0.5970394704275399</v>
      </c>
      <c r="AD203" s="89">
        <f t="shared" si="49"/>
        <v>0.3564561292483973</v>
      </c>
      <c r="AE203" s="89">
        <f t="shared" si="43"/>
        <v>1.5696271962391266</v>
      </c>
      <c r="AF203" s="34">
        <f t="shared" si="50"/>
        <v>2.463729535173502</v>
      </c>
    </row>
    <row r="204" spans="8:32" ht="12.75">
      <c r="H204" s="34">
        <f t="shared" si="44"/>
        <v>18.2</v>
      </c>
      <c r="I204" s="34">
        <v>182</v>
      </c>
      <c r="J204" s="34">
        <f t="shared" si="45"/>
        <v>183</v>
      </c>
      <c r="K204" s="34">
        <f>IF(I204&gt;=0,1,0)*Data!$D$3*Data!$D$17</f>
        <v>-2</v>
      </c>
      <c r="L204" s="34">
        <f>IF(I204&gt;99,1,0)*Data!$D$4*Data!$D$17</f>
        <v>4</v>
      </c>
      <c r="M204" s="34">
        <f>IF(I204&gt;199,1,0)*Data!$D$5*Data!$D$17</f>
        <v>0</v>
      </c>
      <c r="N204" s="34">
        <f>IF(I204&gt;299,1,0)*Data!$D$6*Data!$D$17</f>
        <v>0</v>
      </c>
      <c r="O204" s="34">
        <f>IF(I204&gt;399,1,0)*Data!$D$7*Data!$D$17</f>
        <v>0</v>
      </c>
      <c r="P204" s="34">
        <f>IF(I204&gt;499,1,0)*Data!$D$8*Data!$D$17</f>
        <v>0</v>
      </c>
      <c r="Q204" s="34">
        <f>IF(I204&gt;599,1,0)*Data!$D$9*Data!$D$17</f>
        <v>0</v>
      </c>
      <c r="R204" s="34">
        <f t="shared" si="46"/>
        <v>2</v>
      </c>
      <c r="S204" s="34">
        <f t="shared" si="47"/>
        <v>4</v>
      </c>
      <c r="T204" s="34">
        <f t="shared" si="34"/>
        <v>2.1666666666666665</v>
      </c>
      <c r="U204" s="34">
        <f t="shared" si="48"/>
        <v>4.694444444444444</v>
      </c>
      <c r="V204" s="89">
        <f t="shared" si="35"/>
        <v>1.9058995431778076</v>
      </c>
      <c r="W204" s="89">
        <f t="shared" si="36"/>
        <v>1.8887527404749622</v>
      </c>
      <c r="X204" s="89">
        <f t="shared" si="37"/>
        <v>2</v>
      </c>
      <c r="Y204" s="89">
        <f t="shared" si="38"/>
        <v>-0.657733293477166</v>
      </c>
      <c r="Z204" s="89">
        <f t="shared" si="39"/>
        <v>0.15711624331487542</v>
      </c>
      <c r="AA204" s="89">
        <f t="shared" si="40"/>
        <v>0.4530060148240902</v>
      </c>
      <c r="AB204" s="89">
        <f t="shared" si="41"/>
        <v>-0.16666666666666666</v>
      </c>
      <c r="AC204" s="89">
        <f t="shared" si="42"/>
        <v>0.6101222581389656</v>
      </c>
      <c r="AD204" s="89">
        <f t="shared" si="49"/>
        <v>0.37224916987659057</v>
      </c>
      <c r="AE204" s="89">
        <f t="shared" si="43"/>
        <v>1.556544408527701</v>
      </c>
      <c r="AF204" s="34">
        <f t="shared" si="50"/>
        <v>2.4228304957188502</v>
      </c>
    </row>
    <row r="205" spans="8:32" ht="12.75">
      <c r="H205" s="34">
        <f t="shared" si="44"/>
        <v>18.3</v>
      </c>
      <c r="I205" s="34">
        <v>183</v>
      </c>
      <c r="J205" s="34">
        <f t="shared" si="45"/>
        <v>184</v>
      </c>
      <c r="K205" s="34">
        <f>IF(I205&gt;=0,1,0)*Data!$D$3*Data!$D$17</f>
        <v>-2</v>
      </c>
      <c r="L205" s="34">
        <f>IF(I205&gt;99,1,0)*Data!$D$4*Data!$D$17</f>
        <v>4</v>
      </c>
      <c r="M205" s="34">
        <f>IF(I205&gt;199,1,0)*Data!$D$5*Data!$D$17</f>
        <v>0</v>
      </c>
      <c r="N205" s="34">
        <f>IF(I205&gt;299,1,0)*Data!$D$6*Data!$D$17</f>
        <v>0</v>
      </c>
      <c r="O205" s="34">
        <f>IF(I205&gt;399,1,0)*Data!$D$7*Data!$D$17</f>
        <v>0</v>
      </c>
      <c r="P205" s="34">
        <f>IF(I205&gt;499,1,0)*Data!$D$8*Data!$D$17</f>
        <v>0</v>
      </c>
      <c r="Q205" s="34">
        <f>IF(I205&gt;599,1,0)*Data!$D$9*Data!$D$17</f>
        <v>0</v>
      </c>
      <c r="R205" s="34">
        <f t="shared" si="46"/>
        <v>2</v>
      </c>
      <c r="S205" s="34">
        <f t="shared" si="47"/>
        <v>4</v>
      </c>
      <c r="T205" s="34">
        <f t="shared" si="34"/>
        <v>2.1666666666666665</v>
      </c>
      <c r="U205" s="34">
        <f t="shared" si="48"/>
        <v>4.694444444444444</v>
      </c>
      <c r="V205" s="89">
        <f t="shared" si="35"/>
        <v>1.9163715186897736</v>
      </c>
      <c r="W205" s="89">
        <f t="shared" si="36"/>
        <v>1.8817615379084511</v>
      </c>
      <c r="X205" s="89">
        <f t="shared" si="37"/>
        <v>2</v>
      </c>
      <c r="Y205" s="89">
        <f t="shared" si="38"/>
        <v>-0.6774758404905823</v>
      </c>
      <c r="Z205" s="89">
        <f t="shared" si="39"/>
        <v>0.15653467884644887</v>
      </c>
      <c r="AA205" s="89">
        <f t="shared" si="40"/>
        <v>0.4666034602228845</v>
      </c>
      <c r="AB205" s="89">
        <f t="shared" si="41"/>
        <v>-0.16666666666666666</v>
      </c>
      <c r="AC205" s="89">
        <f t="shared" si="42"/>
        <v>0.6231381390693334</v>
      </c>
      <c r="AD205" s="89">
        <f t="shared" si="49"/>
        <v>0.38830114036279184</v>
      </c>
      <c r="AE205" s="89">
        <f t="shared" si="43"/>
        <v>1.5435285275973332</v>
      </c>
      <c r="AF205" s="34">
        <f t="shared" si="50"/>
        <v>2.3824803155067915</v>
      </c>
    </row>
    <row r="206" spans="8:32" ht="12.75">
      <c r="H206" s="34">
        <f t="shared" si="44"/>
        <v>18.4</v>
      </c>
      <c r="I206" s="34">
        <v>184</v>
      </c>
      <c r="J206" s="34">
        <f t="shared" si="45"/>
        <v>185</v>
      </c>
      <c r="K206" s="34">
        <f>IF(I206&gt;=0,1,0)*Data!$D$3*Data!$D$17</f>
        <v>-2</v>
      </c>
      <c r="L206" s="34">
        <f>IF(I206&gt;99,1,0)*Data!$D$4*Data!$D$17</f>
        <v>4</v>
      </c>
      <c r="M206" s="34">
        <f>IF(I206&gt;199,1,0)*Data!$D$5*Data!$D$17</f>
        <v>0</v>
      </c>
      <c r="N206" s="34">
        <f>IF(I206&gt;299,1,0)*Data!$D$6*Data!$D$17</f>
        <v>0</v>
      </c>
      <c r="O206" s="34">
        <f>IF(I206&gt;399,1,0)*Data!$D$7*Data!$D$17</f>
        <v>0</v>
      </c>
      <c r="P206" s="34">
        <f>IF(I206&gt;499,1,0)*Data!$D$8*Data!$D$17</f>
        <v>0</v>
      </c>
      <c r="Q206" s="34">
        <f>IF(I206&gt;599,1,0)*Data!$D$9*Data!$D$17</f>
        <v>0</v>
      </c>
      <c r="R206" s="34">
        <f t="shared" si="46"/>
        <v>2</v>
      </c>
      <c r="S206" s="34">
        <f t="shared" si="47"/>
        <v>4</v>
      </c>
      <c r="T206" s="34">
        <f t="shared" si="34"/>
        <v>2.1666666666666665</v>
      </c>
      <c r="U206" s="34">
        <f t="shared" si="48"/>
        <v>4.694444444444444</v>
      </c>
      <c r="V206" s="89">
        <f t="shared" si="35"/>
        <v>1.9268434942017396</v>
      </c>
      <c r="W206" s="89">
        <f t="shared" si="36"/>
        <v>1.8745639789837831</v>
      </c>
      <c r="X206" s="89">
        <f t="shared" si="37"/>
        <v>2</v>
      </c>
      <c r="Y206" s="89">
        <f t="shared" si="38"/>
        <v>-0.69714409464363</v>
      </c>
      <c r="Z206" s="89">
        <f t="shared" si="39"/>
        <v>0.15593594858650128</v>
      </c>
      <c r="AA206" s="89">
        <f t="shared" si="40"/>
        <v>0.4801497372941224</v>
      </c>
      <c r="AB206" s="89">
        <f t="shared" si="41"/>
        <v>-0.16666666666666666</v>
      </c>
      <c r="AC206" s="89">
        <f t="shared" si="42"/>
        <v>0.6360856858806236</v>
      </c>
      <c r="AD206" s="89">
        <f t="shared" si="49"/>
        <v>0.4046049997822234</v>
      </c>
      <c r="AE206" s="89">
        <f t="shared" si="43"/>
        <v>1.5305809807860429</v>
      </c>
      <c r="AF206" s="34">
        <f t="shared" si="50"/>
        <v>2.342678138743965</v>
      </c>
    </row>
    <row r="207" spans="8:32" ht="12.75">
      <c r="H207" s="34">
        <f t="shared" si="44"/>
        <v>18.5</v>
      </c>
      <c r="I207" s="34">
        <v>185</v>
      </c>
      <c r="J207" s="34">
        <f t="shared" si="45"/>
        <v>186</v>
      </c>
      <c r="K207" s="34">
        <f>IF(I207&gt;=0,1,0)*Data!$D$3*Data!$D$17</f>
        <v>-2</v>
      </c>
      <c r="L207" s="34">
        <f>IF(I207&gt;99,1,0)*Data!$D$4*Data!$D$17</f>
        <v>4</v>
      </c>
      <c r="M207" s="34">
        <f>IF(I207&gt;199,1,0)*Data!$D$5*Data!$D$17</f>
        <v>0</v>
      </c>
      <c r="N207" s="34">
        <f>IF(I207&gt;299,1,0)*Data!$D$6*Data!$D$17</f>
        <v>0</v>
      </c>
      <c r="O207" s="34">
        <f>IF(I207&gt;399,1,0)*Data!$D$7*Data!$D$17</f>
        <v>0</v>
      </c>
      <c r="P207" s="34">
        <f>IF(I207&gt;499,1,0)*Data!$D$8*Data!$D$17</f>
        <v>0</v>
      </c>
      <c r="Q207" s="34">
        <f>IF(I207&gt;599,1,0)*Data!$D$9*Data!$D$17</f>
        <v>0</v>
      </c>
      <c r="R207" s="34">
        <f t="shared" si="46"/>
        <v>2</v>
      </c>
      <c r="S207" s="34">
        <f t="shared" si="47"/>
        <v>4</v>
      </c>
      <c r="T207" s="34">
        <f t="shared" si="34"/>
        <v>2.1666666666666665</v>
      </c>
      <c r="U207" s="34">
        <f t="shared" si="48"/>
        <v>4.694444444444444</v>
      </c>
      <c r="V207" s="89">
        <f t="shared" si="35"/>
        <v>1.9373154697137056</v>
      </c>
      <c r="W207" s="89">
        <f t="shared" si="36"/>
        <v>1.8671608529944037</v>
      </c>
      <c r="X207" s="89">
        <f t="shared" si="37"/>
        <v>2</v>
      </c>
      <c r="Y207" s="89">
        <f t="shared" si="38"/>
        <v>-0.7167358990906001</v>
      </c>
      <c r="Z207" s="89">
        <f t="shared" si="39"/>
        <v>0.15532011819255276</v>
      </c>
      <c r="AA207" s="89">
        <f t="shared" si="40"/>
        <v>0.4936433605358702</v>
      </c>
      <c r="AB207" s="89">
        <f t="shared" si="41"/>
        <v>-0.16666666666666666</v>
      </c>
      <c r="AC207" s="89">
        <f t="shared" si="42"/>
        <v>0.648963478728423</v>
      </c>
      <c r="AD207" s="89">
        <f t="shared" si="49"/>
        <v>0.4211535967232963</v>
      </c>
      <c r="AE207" s="89">
        <f t="shared" si="43"/>
        <v>1.5177031879382437</v>
      </c>
      <c r="AF207" s="34">
        <f t="shared" si="50"/>
        <v>2.303422966677908</v>
      </c>
    </row>
    <row r="208" spans="8:32" ht="12.75">
      <c r="H208" s="34">
        <f t="shared" si="44"/>
        <v>18.6</v>
      </c>
      <c r="I208" s="34">
        <v>186</v>
      </c>
      <c r="J208" s="34">
        <f t="shared" si="45"/>
        <v>187</v>
      </c>
      <c r="K208" s="34">
        <f>IF(I208&gt;=0,1,0)*Data!$D$3*Data!$D$17</f>
        <v>-2</v>
      </c>
      <c r="L208" s="34">
        <f>IF(I208&gt;99,1,0)*Data!$D$4*Data!$D$17</f>
        <v>4</v>
      </c>
      <c r="M208" s="34">
        <f>IF(I208&gt;199,1,0)*Data!$D$5*Data!$D$17</f>
        <v>0</v>
      </c>
      <c r="N208" s="34">
        <f>IF(I208&gt;299,1,0)*Data!$D$6*Data!$D$17</f>
        <v>0</v>
      </c>
      <c r="O208" s="34">
        <f>IF(I208&gt;399,1,0)*Data!$D$7*Data!$D$17</f>
        <v>0</v>
      </c>
      <c r="P208" s="34">
        <f>IF(I208&gt;499,1,0)*Data!$D$8*Data!$D$17</f>
        <v>0</v>
      </c>
      <c r="Q208" s="34">
        <f>IF(I208&gt;599,1,0)*Data!$D$9*Data!$D$17</f>
        <v>0</v>
      </c>
      <c r="R208" s="34">
        <f t="shared" si="46"/>
        <v>2</v>
      </c>
      <c r="S208" s="34">
        <f t="shared" si="47"/>
        <v>4</v>
      </c>
      <c r="T208" s="34">
        <f t="shared" si="34"/>
        <v>2.1666666666666665</v>
      </c>
      <c r="U208" s="34">
        <f t="shared" si="48"/>
        <v>4.694444444444444</v>
      </c>
      <c r="V208" s="89">
        <f t="shared" si="35"/>
        <v>1.9477874452256716</v>
      </c>
      <c r="W208" s="89">
        <f t="shared" si="36"/>
        <v>1.859552971776503</v>
      </c>
      <c r="X208" s="89">
        <f t="shared" si="37"/>
        <v>2</v>
      </c>
      <c r="Y208" s="89">
        <f t="shared" si="38"/>
        <v>-0.7362491053693555</v>
      </c>
      <c r="Z208" s="89">
        <f t="shared" si="39"/>
        <v>0.1546872551973458</v>
      </c>
      <c r="AA208" s="89">
        <f t="shared" si="40"/>
        <v>0.5070828502202802</v>
      </c>
      <c r="AB208" s="89">
        <f t="shared" si="41"/>
        <v>-0.16666666666666666</v>
      </c>
      <c r="AC208" s="89">
        <f t="shared" si="42"/>
        <v>0.661770105417626</v>
      </c>
      <c r="AD208" s="89">
        <f t="shared" si="49"/>
        <v>0.43793967242445586</v>
      </c>
      <c r="AE208" s="89">
        <f t="shared" si="43"/>
        <v>1.5048965612490406</v>
      </c>
      <c r="AF208" s="34">
        <f t="shared" si="50"/>
        <v>2.2647136600591873</v>
      </c>
    </row>
    <row r="209" spans="8:32" ht="12.75">
      <c r="H209" s="34">
        <f t="shared" si="44"/>
        <v>18.7</v>
      </c>
      <c r="I209" s="34">
        <v>187</v>
      </c>
      <c r="J209" s="34">
        <f t="shared" si="45"/>
        <v>188</v>
      </c>
      <c r="K209" s="34">
        <f>IF(I209&gt;=0,1,0)*Data!$D$3*Data!$D$17</f>
        <v>-2</v>
      </c>
      <c r="L209" s="34">
        <f>IF(I209&gt;99,1,0)*Data!$D$4*Data!$D$17</f>
        <v>4</v>
      </c>
      <c r="M209" s="34">
        <f>IF(I209&gt;199,1,0)*Data!$D$5*Data!$D$17</f>
        <v>0</v>
      </c>
      <c r="N209" s="34">
        <f>IF(I209&gt;299,1,0)*Data!$D$6*Data!$D$17</f>
        <v>0</v>
      </c>
      <c r="O209" s="34">
        <f>IF(I209&gt;399,1,0)*Data!$D$7*Data!$D$17</f>
        <v>0</v>
      </c>
      <c r="P209" s="34">
        <f>IF(I209&gt;499,1,0)*Data!$D$8*Data!$D$17</f>
        <v>0</v>
      </c>
      <c r="Q209" s="34">
        <f>IF(I209&gt;599,1,0)*Data!$D$9*Data!$D$17</f>
        <v>0</v>
      </c>
      <c r="R209" s="34">
        <f t="shared" si="46"/>
        <v>2</v>
      </c>
      <c r="S209" s="34">
        <f t="shared" si="47"/>
        <v>4</v>
      </c>
      <c r="T209" s="34">
        <f t="shared" si="34"/>
        <v>2.1666666666666665</v>
      </c>
      <c r="U209" s="34">
        <f t="shared" si="48"/>
        <v>4.694444444444444</v>
      </c>
      <c r="V209" s="89">
        <f t="shared" si="35"/>
        <v>1.9582594207376376</v>
      </c>
      <c r="W209" s="89">
        <f t="shared" si="36"/>
        <v>1.8517411696199897</v>
      </c>
      <c r="X209" s="89">
        <f t="shared" si="37"/>
        <v>2</v>
      </c>
      <c r="Y209" s="89">
        <f t="shared" si="38"/>
        <v>-0.7556815736369339</v>
      </c>
      <c r="Z209" s="89">
        <f t="shared" si="39"/>
        <v>0.15403742900143952</v>
      </c>
      <c r="AA209" s="89">
        <f t="shared" si="40"/>
        <v>0.5204667325558593</v>
      </c>
      <c r="AB209" s="89">
        <f t="shared" si="41"/>
        <v>-0.16666666666666666</v>
      </c>
      <c r="AC209" s="89">
        <f t="shared" si="42"/>
        <v>0.6745041615572989</v>
      </c>
      <c r="AD209" s="89">
        <f t="shared" si="49"/>
        <v>0.4549558639581147</v>
      </c>
      <c r="AE209" s="89">
        <f t="shared" si="43"/>
        <v>1.4921625051093677</v>
      </c>
      <c r="AF209" s="34">
        <f t="shared" si="50"/>
        <v>2.2265489416542636</v>
      </c>
    </row>
    <row r="210" spans="8:32" ht="12.75">
      <c r="H210" s="34">
        <f t="shared" si="44"/>
        <v>18.8</v>
      </c>
      <c r="I210" s="34">
        <v>188</v>
      </c>
      <c r="J210" s="34">
        <f t="shared" si="45"/>
        <v>189</v>
      </c>
      <c r="K210" s="34">
        <f>IF(I210&gt;=0,1,0)*Data!$D$3*Data!$D$17</f>
        <v>-2</v>
      </c>
      <c r="L210" s="34">
        <f>IF(I210&gt;99,1,0)*Data!$D$4*Data!$D$17</f>
        <v>4</v>
      </c>
      <c r="M210" s="34">
        <f>IF(I210&gt;199,1,0)*Data!$D$5*Data!$D$17</f>
        <v>0</v>
      </c>
      <c r="N210" s="34">
        <f>IF(I210&gt;299,1,0)*Data!$D$6*Data!$D$17</f>
        <v>0</v>
      </c>
      <c r="O210" s="34">
        <f>IF(I210&gt;399,1,0)*Data!$D$7*Data!$D$17</f>
        <v>0</v>
      </c>
      <c r="P210" s="34">
        <f>IF(I210&gt;499,1,0)*Data!$D$8*Data!$D$17</f>
        <v>0</v>
      </c>
      <c r="Q210" s="34">
        <f>IF(I210&gt;599,1,0)*Data!$D$9*Data!$D$17</f>
        <v>0</v>
      </c>
      <c r="R210" s="34">
        <f t="shared" si="46"/>
        <v>2</v>
      </c>
      <c r="S210" s="34">
        <f t="shared" si="47"/>
        <v>4</v>
      </c>
      <c r="T210" s="34">
        <f t="shared" si="34"/>
        <v>2.1666666666666665</v>
      </c>
      <c r="U210" s="34">
        <f t="shared" si="48"/>
        <v>4.694444444444444</v>
      </c>
      <c r="V210" s="89">
        <f t="shared" si="35"/>
        <v>1.9687313962496036</v>
      </c>
      <c r="W210" s="89">
        <f t="shared" si="36"/>
        <v>1.8437263031770013</v>
      </c>
      <c r="X210" s="89">
        <f t="shared" si="37"/>
        <v>2</v>
      </c>
      <c r="Y210" s="89">
        <f t="shared" si="38"/>
        <v>-0.7750311729042056</v>
      </c>
      <c r="Z210" s="89">
        <f t="shared" si="39"/>
        <v>0.15337071086559917</v>
      </c>
      <c r="AA210" s="89">
        <f t="shared" si="40"/>
        <v>0.5337935398490866</v>
      </c>
      <c r="AB210" s="89">
        <f t="shared" si="41"/>
        <v>-0.16666666666666666</v>
      </c>
      <c r="AC210" s="89">
        <f t="shared" si="42"/>
        <v>0.6871642507146858</v>
      </c>
      <c r="AD210" s="89">
        <f t="shared" si="49"/>
        <v>0.47219470746027553</v>
      </c>
      <c r="AE210" s="89">
        <f t="shared" si="43"/>
        <v>1.4795024159519807</v>
      </c>
      <c r="AF210" s="34">
        <f t="shared" si="50"/>
        <v>2.188927398807748</v>
      </c>
    </row>
    <row r="211" spans="8:32" ht="12.75">
      <c r="H211" s="34">
        <f t="shared" si="44"/>
        <v>18.9</v>
      </c>
      <c r="I211" s="34">
        <v>189</v>
      </c>
      <c r="J211" s="34">
        <f t="shared" si="45"/>
        <v>190</v>
      </c>
      <c r="K211" s="34">
        <f>IF(I211&gt;=0,1,0)*Data!$D$3*Data!$D$17</f>
        <v>-2</v>
      </c>
      <c r="L211" s="34">
        <f>IF(I211&gt;99,1,0)*Data!$D$4*Data!$D$17</f>
        <v>4</v>
      </c>
      <c r="M211" s="34">
        <f>IF(I211&gt;199,1,0)*Data!$D$5*Data!$D$17</f>
        <v>0</v>
      </c>
      <c r="N211" s="34">
        <f>IF(I211&gt;299,1,0)*Data!$D$6*Data!$D$17</f>
        <v>0</v>
      </c>
      <c r="O211" s="34">
        <f>IF(I211&gt;399,1,0)*Data!$D$7*Data!$D$17</f>
        <v>0</v>
      </c>
      <c r="P211" s="34">
        <f>IF(I211&gt;499,1,0)*Data!$D$8*Data!$D$17</f>
        <v>0</v>
      </c>
      <c r="Q211" s="34">
        <f>IF(I211&gt;599,1,0)*Data!$D$9*Data!$D$17</f>
        <v>0</v>
      </c>
      <c r="R211" s="34">
        <f t="shared" si="46"/>
        <v>2</v>
      </c>
      <c r="S211" s="34">
        <f t="shared" si="47"/>
        <v>4</v>
      </c>
      <c r="T211" s="34">
        <f t="shared" si="34"/>
        <v>2.1666666666666665</v>
      </c>
      <c r="U211" s="34">
        <f t="shared" si="48"/>
        <v>4.694444444444444</v>
      </c>
      <c r="V211" s="89">
        <f t="shared" si="35"/>
        <v>1.9792033717615696</v>
      </c>
      <c r="W211" s="89">
        <f t="shared" si="36"/>
        <v>1.8355092513679625</v>
      </c>
      <c r="X211" s="89">
        <f t="shared" si="37"/>
        <v>2</v>
      </c>
      <c r="Y211" s="89">
        <f t="shared" si="38"/>
        <v>-0.7942957812695609</v>
      </c>
      <c r="Z211" s="89">
        <f t="shared" si="39"/>
        <v>0.15268717390298162</v>
      </c>
      <c r="AA211" s="89">
        <f t="shared" si="40"/>
        <v>0.547061810665363</v>
      </c>
      <c r="AB211" s="89">
        <f t="shared" si="41"/>
        <v>-0.16666666666666666</v>
      </c>
      <c r="AC211" s="89">
        <f t="shared" si="42"/>
        <v>0.6997489845683446</v>
      </c>
      <c r="AD211" s="89">
        <f t="shared" si="49"/>
        <v>0.4896486414044293</v>
      </c>
      <c r="AE211" s="89">
        <f t="shared" si="43"/>
        <v>1.4669176820983219</v>
      </c>
      <c r="AF211" s="34">
        <f t="shared" si="50"/>
        <v>2.1518474860527133</v>
      </c>
    </row>
    <row r="212" spans="8:32" ht="12.75">
      <c r="H212" s="34">
        <f t="shared" si="44"/>
        <v>19</v>
      </c>
      <c r="I212" s="34">
        <v>190</v>
      </c>
      <c r="J212" s="34">
        <f t="shared" si="45"/>
        <v>191</v>
      </c>
      <c r="K212" s="34">
        <f>IF(I212&gt;=0,1,0)*Data!$D$3*Data!$D$17</f>
        <v>-2</v>
      </c>
      <c r="L212" s="34">
        <f>IF(I212&gt;99,1,0)*Data!$D$4*Data!$D$17</f>
        <v>4</v>
      </c>
      <c r="M212" s="34">
        <f>IF(I212&gt;199,1,0)*Data!$D$5*Data!$D$17</f>
        <v>0</v>
      </c>
      <c r="N212" s="34">
        <f>IF(I212&gt;299,1,0)*Data!$D$6*Data!$D$17</f>
        <v>0</v>
      </c>
      <c r="O212" s="34">
        <f>IF(I212&gt;399,1,0)*Data!$D$7*Data!$D$17</f>
        <v>0</v>
      </c>
      <c r="P212" s="34">
        <f>IF(I212&gt;499,1,0)*Data!$D$8*Data!$D$17</f>
        <v>0</v>
      </c>
      <c r="Q212" s="34">
        <f>IF(I212&gt;599,1,0)*Data!$D$9*Data!$D$17</f>
        <v>0</v>
      </c>
      <c r="R212" s="34">
        <f t="shared" si="46"/>
        <v>2</v>
      </c>
      <c r="S212" s="34">
        <f t="shared" si="47"/>
        <v>4</v>
      </c>
      <c r="T212" s="34">
        <f t="shared" si="34"/>
        <v>2.1666666666666665</v>
      </c>
      <c r="U212" s="34">
        <f t="shared" si="48"/>
        <v>4.694444444444444</v>
      </c>
      <c r="V212" s="89">
        <f t="shared" si="35"/>
        <v>1.9896753472735356</v>
      </c>
      <c r="W212" s="89">
        <f t="shared" si="36"/>
        <v>1.827090915285202</v>
      </c>
      <c r="X212" s="89">
        <f t="shared" si="37"/>
        <v>2</v>
      </c>
      <c r="Y212" s="89">
        <f t="shared" si="38"/>
        <v>-0.8134732861516001</v>
      </c>
      <c r="Z212" s="89">
        <f t="shared" si="39"/>
        <v>0.1519868930711175</v>
      </c>
      <c r="AA212" s="89">
        <f t="shared" si="40"/>
        <v>0.5602700899892736</v>
      </c>
      <c r="AB212" s="89">
        <f t="shared" si="41"/>
        <v>-0.16666666666666666</v>
      </c>
      <c r="AC212" s="89">
        <f t="shared" si="42"/>
        <v>0.7122569830603911</v>
      </c>
      <c r="AD212" s="89">
        <f t="shared" si="49"/>
        <v>0.5073100099182902</v>
      </c>
      <c r="AE212" s="89">
        <f t="shared" si="43"/>
        <v>1.4544096836062754</v>
      </c>
      <c r="AF212" s="34">
        <f t="shared" si="50"/>
        <v>2.115307527767706</v>
      </c>
    </row>
    <row r="213" spans="8:32" ht="12.75">
      <c r="H213" s="34">
        <f t="shared" si="44"/>
        <v>19.1</v>
      </c>
      <c r="I213" s="34">
        <v>191</v>
      </c>
      <c r="J213" s="34">
        <f t="shared" si="45"/>
        <v>192</v>
      </c>
      <c r="K213" s="34">
        <f>IF(I213&gt;=0,1,0)*Data!$D$3*Data!$D$17</f>
        <v>-2</v>
      </c>
      <c r="L213" s="34">
        <f>IF(I213&gt;99,1,0)*Data!$D$4*Data!$D$17</f>
        <v>4</v>
      </c>
      <c r="M213" s="34">
        <f>IF(I213&gt;199,1,0)*Data!$D$5*Data!$D$17</f>
        <v>0</v>
      </c>
      <c r="N213" s="34">
        <f>IF(I213&gt;299,1,0)*Data!$D$6*Data!$D$17</f>
        <v>0</v>
      </c>
      <c r="O213" s="34">
        <f>IF(I213&gt;399,1,0)*Data!$D$7*Data!$D$17</f>
        <v>0</v>
      </c>
      <c r="P213" s="34">
        <f>IF(I213&gt;499,1,0)*Data!$D$8*Data!$D$17</f>
        <v>0</v>
      </c>
      <c r="Q213" s="34">
        <f>IF(I213&gt;599,1,0)*Data!$D$9*Data!$D$17</f>
        <v>0</v>
      </c>
      <c r="R213" s="34">
        <f t="shared" si="46"/>
        <v>2</v>
      </c>
      <c r="S213" s="34">
        <f t="shared" si="47"/>
        <v>4</v>
      </c>
      <c r="T213" s="34">
        <f t="shared" si="34"/>
        <v>2.1666666666666665</v>
      </c>
      <c r="U213" s="34">
        <f t="shared" si="48"/>
        <v>4.694444444444444</v>
      </c>
      <c r="V213" s="89">
        <f t="shared" si="35"/>
        <v>2.0001473227855016</v>
      </c>
      <c r="W213" s="89">
        <f t="shared" si="36"/>
        <v>1.8184722180941373</v>
      </c>
      <c r="X213" s="89">
        <f t="shared" si="37"/>
        <v>2</v>
      </c>
      <c r="Y213" s="89">
        <f t="shared" si="38"/>
        <v>-0.8325615845208021</v>
      </c>
      <c r="Z213" s="89">
        <f t="shared" si="39"/>
        <v>0.15126994516369155</v>
      </c>
      <c r="AA213" s="89">
        <f t="shared" si="40"/>
        <v>0.5734169293841469</v>
      </c>
      <c r="AB213" s="89">
        <f t="shared" si="41"/>
        <v>-0.16666666666666666</v>
      </c>
      <c r="AC213" s="89">
        <f t="shared" si="42"/>
        <v>0.7246868745478384</v>
      </c>
      <c r="AD213" s="89">
        <f t="shared" si="49"/>
        <v>0.5251710661419146</v>
      </c>
      <c r="AE213" s="89">
        <f t="shared" si="43"/>
        <v>1.4419797921188282</v>
      </c>
      <c r="AF213" s="34">
        <f t="shared" si="50"/>
        <v>2.079305720879059</v>
      </c>
    </row>
    <row r="214" spans="8:32" ht="12.75">
      <c r="H214" s="34">
        <f t="shared" si="44"/>
        <v>19.2</v>
      </c>
      <c r="I214" s="34">
        <v>192</v>
      </c>
      <c r="J214" s="34">
        <f t="shared" si="45"/>
        <v>193</v>
      </c>
      <c r="K214" s="34">
        <f>IF(I214&gt;=0,1,0)*Data!$D$3*Data!$D$17</f>
        <v>-2</v>
      </c>
      <c r="L214" s="34">
        <f>IF(I214&gt;99,1,0)*Data!$D$4*Data!$D$17</f>
        <v>4</v>
      </c>
      <c r="M214" s="34">
        <f>IF(I214&gt;199,1,0)*Data!$D$5*Data!$D$17</f>
        <v>0</v>
      </c>
      <c r="N214" s="34">
        <f>IF(I214&gt;299,1,0)*Data!$D$6*Data!$D$17</f>
        <v>0</v>
      </c>
      <c r="O214" s="34">
        <f>IF(I214&gt;399,1,0)*Data!$D$7*Data!$D$17</f>
        <v>0</v>
      </c>
      <c r="P214" s="34">
        <f>IF(I214&gt;499,1,0)*Data!$D$8*Data!$D$17</f>
        <v>0</v>
      </c>
      <c r="Q214" s="34">
        <f>IF(I214&gt;599,1,0)*Data!$D$9*Data!$D$17</f>
        <v>0</v>
      </c>
      <c r="R214" s="34">
        <f t="shared" si="46"/>
        <v>2</v>
      </c>
      <c r="S214" s="34">
        <f t="shared" si="47"/>
        <v>4</v>
      </c>
      <c r="T214" s="34">
        <f aca="true" t="shared" si="51" ref="T214:T277">R214-$R$20</f>
        <v>2.1666666666666665</v>
      </c>
      <c r="U214" s="34">
        <f t="shared" si="48"/>
        <v>4.694444444444444</v>
      </c>
      <c r="V214" s="89">
        <f aca="true" t="shared" si="52" ref="V214:V277">$T$3*I214</f>
        <v>2.0106192982974673</v>
      </c>
      <c r="W214" s="89">
        <f aca="true" t="shared" si="53" ref="W214:W277">R214*SIN(V214)</f>
        <v>1.8096541049320394</v>
      </c>
      <c r="X214" s="89">
        <f aca="true" t="shared" si="54" ref="X214:X277">R214*COS(0*V214)</f>
        <v>2</v>
      </c>
      <c r="Y214" s="89">
        <f aca="true" t="shared" si="55" ref="Y214:Y277">R214*COS(1*V214)</f>
        <v>-0.8515585831301447</v>
      </c>
      <c r="Z214" s="89">
        <f aca="true" t="shared" si="56" ref="Z214:Z277">$W$20*SIN(V214)</f>
        <v>0.15053640880212107</v>
      </c>
      <c r="AA214" s="89">
        <f aca="true" t="shared" si="57" ref="AA214:AA277">$Y$20*COS(1*V214)</f>
        <v>0.5865008871508914</v>
      </c>
      <c r="AB214" s="89">
        <f aca="true" t="shared" si="58" ref="AB214:AB277">$X$20</f>
        <v>-0.16666666666666666</v>
      </c>
      <c r="AC214" s="89">
        <f aca="true" t="shared" si="59" ref="AC214:AC277">Z214+AA214</f>
        <v>0.7370372959530125</v>
      </c>
      <c r="AD214" s="89">
        <f t="shared" si="49"/>
        <v>0.5432239756257286</v>
      </c>
      <c r="AE214" s="89">
        <f aca="true" t="shared" si="60" ref="AE214:AE277">T214-AC214</f>
        <v>1.429629370713654</v>
      </c>
      <c r="AF214" s="34">
        <f t="shared" si="50"/>
        <v>2.0438401376071185</v>
      </c>
    </row>
    <row r="215" spans="8:32" ht="12.75">
      <c r="H215" s="34">
        <f aca="true" t="shared" si="61" ref="H215:H278">I215/10</f>
        <v>19.3</v>
      </c>
      <c r="I215" s="34">
        <v>193</v>
      </c>
      <c r="J215" s="34">
        <f aca="true" t="shared" si="62" ref="J215:J278">I215+1</f>
        <v>194</v>
      </c>
      <c r="K215" s="34">
        <f>IF(I215&gt;=0,1,0)*Data!$D$3*Data!$D$17</f>
        <v>-2</v>
      </c>
      <c r="L215" s="34">
        <f>IF(I215&gt;99,1,0)*Data!$D$4*Data!$D$17</f>
        <v>4</v>
      </c>
      <c r="M215" s="34">
        <f>IF(I215&gt;199,1,0)*Data!$D$5*Data!$D$17</f>
        <v>0</v>
      </c>
      <c r="N215" s="34">
        <f>IF(I215&gt;299,1,0)*Data!$D$6*Data!$D$17</f>
        <v>0</v>
      </c>
      <c r="O215" s="34">
        <f>IF(I215&gt;399,1,0)*Data!$D$7*Data!$D$17</f>
        <v>0</v>
      </c>
      <c r="P215" s="34">
        <f>IF(I215&gt;499,1,0)*Data!$D$8*Data!$D$17</f>
        <v>0</v>
      </c>
      <c r="Q215" s="34">
        <f>IF(I215&gt;599,1,0)*Data!$D$9*Data!$D$17</f>
        <v>0</v>
      </c>
      <c r="R215" s="34">
        <f aca="true" t="shared" si="63" ref="R215:R278">(K215+L215+M215+N215+O215+P215+Q215)</f>
        <v>2</v>
      </c>
      <c r="S215" s="34">
        <f aca="true" t="shared" si="64" ref="S215:S278">R215*R215</f>
        <v>4</v>
      </c>
      <c r="T215" s="34">
        <f t="shared" si="51"/>
        <v>2.1666666666666665</v>
      </c>
      <c r="U215" s="34">
        <f aca="true" t="shared" si="65" ref="U215:U278">T215*T215</f>
        <v>4.694444444444444</v>
      </c>
      <c r="V215" s="89">
        <f t="shared" si="52"/>
        <v>2.0210912738094335</v>
      </c>
      <c r="W215" s="89">
        <f t="shared" si="53"/>
        <v>1.800637542804387</v>
      </c>
      <c r="X215" s="89">
        <f t="shared" si="54"/>
        <v>2</v>
      </c>
      <c r="Y215" s="89">
        <f t="shared" si="55"/>
        <v>-0.8704621987446548</v>
      </c>
      <c r="Z215" s="89">
        <f t="shared" si="56"/>
        <v>0.14978636442693427</v>
      </c>
      <c r="AA215" s="89">
        <f t="shared" si="57"/>
        <v>0.5995205284860963</v>
      </c>
      <c r="AB215" s="89">
        <f t="shared" si="58"/>
        <v>-0.16666666666666666</v>
      </c>
      <c r="AC215" s="89">
        <f t="shared" si="59"/>
        <v>0.7493068929130305</v>
      </c>
      <c r="AD215" s="89">
        <f aca="true" t="shared" si="66" ref="AD215:AD278">AC215*AC215</f>
        <v>0.5614608197669798</v>
      </c>
      <c r="AE215" s="89">
        <f t="shared" si="60"/>
        <v>1.417359773753636</v>
      </c>
      <c r="AF215" s="34">
        <f aca="true" t="shared" si="67" ref="AF215:AF278">AE215*AE215</f>
        <v>2.0089087282549585</v>
      </c>
    </row>
    <row r="216" spans="8:32" ht="12.75">
      <c r="H216" s="34">
        <f t="shared" si="61"/>
        <v>19.4</v>
      </c>
      <c r="I216" s="34">
        <v>194</v>
      </c>
      <c r="J216" s="34">
        <f t="shared" si="62"/>
        <v>195</v>
      </c>
      <c r="K216" s="34">
        <f>IF(I216&gt;=0,1,0)*Data!$D$3*Data!$D$17</f>
        <v>-2</v>
      </c>
      <c r="L216" s="34">
        <f>IF(I216&gt;99,1,0)*Data!$D$4*Data!$D$17</f>
        <v>4</v>
      </c>
      <c r="M216" s="34">
        <f>IF(I216&gt;199,1,0)*Data!$D$5*Data!$D$17</f>
        <v>0</v>
      </c>
      <c r="N216" s="34">
        <f>IF(I216&gt;299,1,0)*Data!$D$6*Data!$D$17</f>
        <v>0</v>
      </c>
      <c r="O216" s="34">
        <f>IF(I216&gt;399,1,0)*Data!$D$7*Data!$D$17</f>
        <v>0</v>
      </c>
      <c r="P216" s="34">
        <f>IF(I216&gt;499,1,0)*Data!$D$8*Data!$D$17</f>
        <v>0</v>
      </c>
      <c r="Q216" s="34">
        <f>IF(I216&gt;599,1,0)*Data!$D$9*Data!$D$17</f>
        <v>0</v>
      </c>
      <c r="R216" s="34">
        <f t="shared" si="63"/>
        <v>2</v>
      </c>
      <c r="S216" s="34">
        <f t="shared" si="64"/>
        <v>4</v>
      </c>
      <c r="T216" s="34">
        <f t="shared" si="51"/>
        <v>2.1666666666666665</v>
      </c>
      <c r="U216" s="34">
        <f t="shared" si="65"/>
        <v>4.694444444444444</v>
      </c>
      <c r="V216" s="89">
        <f t="shared" si="52"/>
        <v>2.0315632493213993</v>
      </c>
      <c r="W216" s="89">
        <f t="shared" si="53"/>
        <v>1.791423520478826</v>
      </c>
      <c r="X216" s="89">
        <f t="shared" si="54"/>
        <v>2</v>
      </c>
      <c r="Y216" s="89">
        <f t="shared" si="55"/>
        <v>-0.8892703583698544</v>
      </c>
      <c r="Z216" s="89">
        <f t="shared" si="56"/>
        <v>0.14901989428894918</v>
      </c>
      <c r="AA216" s="89">
        <f t="shared" si="57"/>
        <v>0.6124744256393697</v>
      </c>
      <c r="AB216" s="89">
        <f t="shared" si="58"/>
        <v>-0.16666666666666666</v>
      </c>
      <c r="AC216" s="89">
        <f t="shared" si="59"/>
        <v>0.7614943199283188</v>
      </c>
      <c r="AD216" s="89">
        <f t="shared" si="66"/>
        <v>0.5798735992830928</v>
      </c>
      <c r="AE216" s="89">
        <f t="shared" si="60"/>
        <v>1.4051723467383477</v>
      </c>
      <c r="AF216" s="34">
        <f t="shared" si="67"/>
        <v>1.9745093240381553</v>
      </c>
    </row>
    <row r="217" spans="8:32" ht="12.75">
      <c r="H217" s="34">
        <f t="shared" si="61"/>
        <v>19.5</v>
      </c>
      <c r="I217" s="34">
        <v>195</v>
      </c>
      <c r="J217" s="34">
        <f t="shared" si="62"/>
        <v>196</v>
      </c>
      <c r="K217" s="34">
        <f>IF(I217&gt;=0,1,0)*Data!$D$3*Data!$D$17</f>
        <v>-2</v>
      </c>
      <c r="L217" s="34">
        <f>IF(I217&gt;99,1,0)*Data!$D$4*Data!$D$17</f>
        <v>4</v>
      </c>
      <c r="M217" s="34">
        <f>IF(I217&gt;199,1,0)*Data!$D$5*Data!$D$17</f>
        <v>0</v>
      </c>
      <c r="N217" s="34">
        <f>IF(I217&gt;299,1,0)*Data!$D$6*Data!$D$17</f>
        <v>0</v>
      </c>
      <c r="O217" s="34">
        <f>IF(I217&gt;399,1,0)*Data!$D$7*Data!$D$17</f>
        <v>0</v>
      </c>
      <c r="P217" s="34">
        <f>IF(I217&gt;499,1,0)*Data!$D$8*Data!$D$17</f>
        <v>0</v>
      </c>
      <c r="Q217" s="34">
        <f>IF(I217&gt;599,1,0)*Data!$D$9*Data!$D$17</f>
        <v>0</v>
      </c>
      <c r="R217" s="34">
        <f t="shared" si="63"/>
        <v>2</v>
      </c>
      <c r="S217" s="34">
        <f t="shared" si="64"/>
        <v>4</v>
      </c>
      <c r="T217" s="34">
        <f t="shared" si="51"/>
        <v>2.1666666666666665</v>
      </c>
      <c r="U217" s="34">
        <f t="shared" si="65"/>
        <v>4.694444444444444</v>
      </c>
      <c r="V217" s="89">
        <f t="shared" si="52"/>
        <v>2.0420352248333655</v>
      </c>
      <c r="W217" s="89">
        <f t="shared" si="53"/>
        <v>1.7820130483767358</v>
      </c>
      <c r="X217" s="89">
        <f t="shared" si="54"/>
        <v>2</v>
      </c>
      <c r="Y217" s="89">
        <f t="shared" si="55"/>
        <v>-0.9079809994790934</v>
      </c>
      <c r="Z217" s="89">
        <f t="shared" si="56"/>
        <v>0.14823708244025371</v>
      </c>
      <c r="AA217" s="89">
        <f t="shared" si="57"/>
        <v>0.6253611580699129</v>
      </c>
      <c r="AB217" s="89">
        <f t="shared" si="58"/>
        <v>-0.16666666666666666</v>
      </c>
      <c r="AC217" s="89">
        <f t="shared" si="59"/>
        <v>0.7735982405101666</v>
      </c>
      <c r="AD217" s="89">
        <f t="shared" si="66"/>
        <v>0.5984542377204255</v>
      </c>
      <c r="AE217" s="89">
        <f t="shared" si="60"/>
        <v>1.3930684261564998</v>
      </c>
      <c r="AF217" s="34">
        <f t="shared" si="67"/>
        <v>1.9406396399541475</v>
      </c>
    </row>
    <row r="218" spans="8:32" ht="12.75">
      <c r="H218" s="34">
        <f t="shared" si="61"/>
        <v>19.6</v>
      </c>
      <c r="I218" s="34">
        <v>196</v>
      </c>
      <c r="J218" s="34">
        <f t="shared" si="62"/>
        <v>197</v>
      </c>
      <c r="K218" s="34">
        <f>IF(I218&gt;=0,1,0)*Data!$D$3*Data!$D$17</f>
        <v>-2</v>
      </c>
      <c r="L218" s="34">
        <f>IF(I218&gt;99,1,0)*Data!$D$4*Data!$D$17</f>
        <v>4</v>
      </c>
      <c r="M218" s="34">
        <f>IF(I218&gt;199,1,0)*Data!$D$5*Data!$D$17</f>
        <v>0</v>
      </c>
      <c r="N218" s="34">
        <f>IF(I218&gt;299,1,0)*Data!$D$6*Data!$D$17</f>
        <v>0</v>
      </c>
      <c r="O218" s="34">
        <f>IF(I218&gt;399,1,0)*Data!$D$7*Data!$D$17</f>
        <v>0</v>
      </c>
      <c r="P218" s="34">
        <f>IF(I218&gt;499,1,0)*Data!$D$8*Data!$D$17</f>
        <v>0</v>
      </c>
      <c r="Q218" s="34">
        <f>IF(I218&gt;599,1,0)*Data!$D$9*Data!$D$17</f>
        <v>0</v>
      </c>
      <c r="R218" s="34">
        <f t="shared" si="63"/>
        <v>2</v>
      </c>
      <c r="S218" s="34">
        <f t="shared" si="64"/>
        <v>4</v>
      </c>
      <c r="T218" s="34">
        <f t="shared" si="51"/>
        <v>2.1666666666666665</v>
      </c>
      <c r="U218" s="34">
        <f t="shared" si="65"/>
        <v>4.694444444444444</v>
      </c>
      <c r="V218" s="89">
        <f t="shared" si="52"/>
        <v>2.0525072003453313</v>
      </c>
      <c r="W218" s="89">
        <f t="shared" si="53"/>
        <v>1.7724071584624297</v>
      </c>
      <c r="X218" s="89">
        <f t="shared" si="54"/>
        <v>2</v>
      </c>
      <c r="Y218" s="89">
        <f t="shared" si="55"/>
        <v>-0.926592070239723</v>
      </c>
      <c r="Z218" s="89">
        <f t="shared" si="56"/>
        <v>0.1474380147249886</v>
      </c>
      <c r="AA218" s="89">
        <f t="shared" si="57"/>
        <v>0.6381793126022934</v>
      </c>
      <c r="AB218" s="89">
        <f t="shared" si="58"/>
        <v>-0.16666666666666666</v>
      </c>
      <c r="AC218" s="89">
        <f t="shared" si="59"/>
        <v>0.7856173273272821</v>
      </c>
      <c r="AD218" s="89">
        <f t="shared" si="66"/>
        <v>0.6171945849968619</v>
      </c>
      <c r="AE218" s="89">
        <f t="shared" si="60"/>
        <v>1.3810493393393846</v>
      </c>
      <c r="AF218" s="34">
        <f t="shared" si="67"/>
        <v>1.9072972776897505</v>
      </c>
    </row>
    <row r="219" spans="8:32" ht="12.75">
      <c r="H219" s="34">
        <f t="shared" si="61"/>
        <v>19.7</v>
      </c>
      <c r="I219" s="34">
        <v>197</v>
      </c>
      <c r="J219" s="34">
        <f t="shared" si="62"/>
        <v>198</v>
      </c>
      <c r="K219" s="34">
        <f>IF(I219&gt;=0,1,0)*Data!$D$3*Data!$D$17</f>
        <v>-2</v>
      </c>
      <c r="L219" s="34">
        <f>IF(I219&gt;99,1,0)*Data!$D$4*Data!$D$17</f>
        <v>4</v>
      </c>
      <c r="M219" s="34">
        <f>IF(I219&gt;199,1,0)*Data!$D$5*Data!$D$17</f>
        <v>0</v>
      </c>
      <c r="N219" s="34">
        <f>IF(I219&gt;299,1,0)*Data!$D$6*Data!$D$17</f>
        <v>0</v>
      </c>
      <c r="O219" s="34">
        <f>IF(I219&gt;399,1,0)*Data!$D$7*Data!$D$17</f>
        <v>0</v>
      </c>
      <c r="P219" s="34">
        <f>IF(I219&gt;499,1,0)*Data!$D$8*Data!$D$17</f>
        <v>0</v>
      </c>
      <c r="Q219" s="34">
        <f>IF(I219&gt;599,1,0)*Data!$D$9*Data!$D$17</f>
        <v>0</v>
      </c>
      <c r="R219" s="34">
        <f t="shared" si="63"/>
        <v>2</v>
      </c>
      <c r="S219" s="34">
        <f t="shared" si="64"/>
        <v>4</v>
      </c>
      <c r="T219" s="34">
        <f t="shared" si="51"/>
        <v>2.1666666666666665</v>
      </c>
      <c r="U219" s="34">
        <f t="shared" si="65"/>
        <v>4.694444444444444</v>
      </c>
      <c r="V219" s="89">
        <f t="shared" si="52"/>
        <v>2.0629791758572975</v>
      </c>
      <c r="W219" s="89">
        <f t="shared" si="53"/>
        <v>1.7626069041299846</v>
      </c>
      <c r="X219" s="89">
        <f t="shared" si="54"/>
        <v>2</v>
      </c>
      <c r="Y219" s="89">
        <f t="shared" si="55"/>
        <v>-0.9451015297381079</v>
      </c>
      <c r="Z219" s="89">
        <f t="shared" si="56"/>
        <v>0.14662277876993346</v>
      </c>
      <c r="AA219" s="89">
        <f t="shared" si="57"/>
        <v>0.6509274835814205</v>
      </c>
      <c r="AB219" s="89">
        <f t="shared" si="58"/>
        <v>-0.16666666666666666</v>
      </c>
      <c r="AC219" s="89">
        <f t="shared" si="59"/>
        <v>0.797550262351354</v>
      </c>
      <c r="AD219" s="89">
        <f t="shared" si="66"/>
        <v>0.6360864209767135</v>
      </c>
      <c r="AE219" s="89">
        <f t="shared" si="60"/>
        <v>1.3691164043153126</v>
      </c>
      <c r="AF219" s="34">
        <f t="shared" si="67"/>
        <v>1.8744797285652903</v>
      </c>
    </row>
    <row r="220" spans="8:32" ht="12.75">
      <c r="H220" s="34">
        <f t="shared" si="61"/>
        <v>19.8</v>
      </c>
      <c r="I220" s="34">
        <v>198</v>
      </c>
      <c r="J220" s="34">
        <f t="shared" si="62"/>
        <v>199</v>
      </c>
      <c r="K220" s="34">
        <f>IF(I220&gt;=0,1,0)*Data!$D$3*Data!$D$17</f>
        <v>-2</v>
      </c>
      <c r="L220" s="34">
        <f>IF(I220&gt;99,1,0)*Data!$D$4*Data!$D$17</f>
        <v>4</v>
      </c>
      <c r="M220" s="34">
        <f>IF(I220&gt;199,1,0)*Data!$D$5*Data!$D$17</f>
        <v>0</v>
      </c>
      <c r="N220" s="34">
        <f>IF(I220&gt;299,1,0)*Data!$D$6*Data!$D$17</f>
        <v>0</v>
      </c>
      <c r="O220" s="34">
        <f>IF(I220&gt;399,1,0)*Data!$D$7*Data!$D$17</f>
        <v>0</v>
      </c>
      <c r="P220" s="34">
        <f>IF(I220&gt;499,1,0)*Data!$D$8*Data!$D$17</f>
        <v>0</v>
      </c>
      <c r="Q220" s="34">
        <f>IF(I220&gt;599,1,0)*Data!$D$9*Data!$D$17</f>
        <v>0</v>
      </c>
      <c r="R220" s="34">
        <f t="shared" si="63"/>
        <v>2</v>
      </c>
      <c r="S220" s="34">
        <f t="shared" si="64"/>
        <v>4</v>
      </c>
      <c r="T220" s="34">
        <f t="shared" si="51"/>
        <v>2.1666666666666665</v>
      </c>
      <c r="U220" s="34">
        <f t="shared" si="65"/>
        <v>4.694444444444444</v>
      </c>
      <c r="V220" s="89">
        <f t="shared" si="52"/>
        <v>2.0734511513692633</v>
      </c>
      <c r="W220" s="89">
        <f t="shared" si="53"/>
        <v>1.7526133600877274</v>
      </c>
      <c r="X220" s="89">
        <f t="shared" si="54"/>
        <v>2</v>
      </c>
      <c r="Y220" s="89">
        <f t="shared" si="55"/>
        <v>-0.9635073482034301</v>
      </c>
      <c r="Z220" s="89">
        <f t="shared" si="56"/>
        <v>0.1457914639748977</v>
      </c>
      <c r="AA220" s="89">
        <f t="shared" si="57"/>
        <v>0.6636042730266863</v>
      </c>
      <c r="AB220" s="89">
        <f t="shared" si="58"/>
        <v>-0.16666666666666666</v>
      </c>
      <c r="AC220" s="89">
        <f t="shared" si="59"/>
        <v>0.8093957370015841</v>
      </c>
      <c r="AD220" s="89">
        <f t="shared" si="66"/>
        <v>0.6551214590763375</v>
      </c>
      <c r="AE220" s="89">
        <f t="shared" si="60"/>
        <v>1.3572709296650824</v>
      </c>
      <c r="AF220" s="34">
        <f t="shared" si="67"/>
        <v>1.8421843765139172</v>
      </c>
    </row>
    <row r="221" spans="8:32" ht="12.75">
      <c r="H221" s="34">
        <f t="shared" si="61"/>
        <v>19.9</v>
      </c>
      <c r="I221" s="34">
        <v>199</v>
      </c>
      <c r="J221" s="34">
        <f t="shared" si="62"/>
        <v>200</v>
      </c>
      <c r="K221" s="34">
        <f>IF(I221&gt;=0,1,0)*Data!$D$3*Data!$D$17</f>
        <v>-2</v>
      </c>
      <c r="L221" s="34">
        <f>IF(I221&gt;99,1,0)*Data!$D$4*Data!$D$17</f>
        <v>4</v>
      </c>
      <c r="M221" s="34">
        <f>IF(I221&gt;199,1,0)*Data!$D$5*Data!$D$17</f>
        <v>0</v>
      </c>
      <c r="N221" s="34">
        <f>IF(I221&gt;299,1,0)*Data!$D$6*Data!$D$17</f>
        <v>0</v>
      </c>
      <c r="O221" s="34">
        <f>IF(I221&gt;399,1,0)*Data!$D$7*Data!$D$17</f>
        <v>0</v>
      </c>
      <c r="P221" s="34">
        <f>IF(I221&gt;499,1,0)*Data!$D$8*Data!$D$17</f>
        <v>0</v>
      </c>
      <c r="Q221" s="34">
        <f>IF(I221&gt;599,1,0)*Data!$D$9*Data!$D$17</f>
        <v>0</v>
      </c>
      <c r="R221" s="34">
        <f t="shared" si="63"/>
        <v>2</v>
      </c>
      <c r="S221" s="34">
        <f t="shared" si="64"/>
        <v>4</v>
      </c>
      <c r="T221" s="34">
        <f t="shared" si="51"/>
        <v>2.1666666666666665</v>
      </c>
      <c r="U221" s="34">
        <f t="shared" si="65"/>
        <v>4.694444444444444</v>
      </c>
      <c r="V221" s="89">
        <f t="shared" si="52"/>
        <v>2.0839231268812295</v>
      </c>
      <c r="W221" s="89">
        <f t="shared" si="53"/>
        <v>1.742427622240379</v>
      </c>
      <c r="X221" s="89">
        <f t="shared" si="54"/>
        <v>2</v>
      </c>
      <c r="Y221" s="89">
        <f t="shared" si="55"/>
        <v>-0.9818075072302817</v>
      </c>
      <c r="Z221" s="89">
        <f t="shared" si="56"/>
        <v>0.14494416150291659</v>
      </c>
      <c r="AA221" s="89">
        <f t="shared" si="57"/>
        <v>0.6762082907852748</v>
      </c>
      <c r="AB221" s="89">
        <f t="shared" si="58"/>
        <v>-0.16666666666666666</v>
      </c>
      <c r="AC221" s="89">
        <f t="shared" si="59"/>
        <v>0.8211524522881913</v>
      </c>
      <c r="AD221" s="89">
        <f t="shared" si="66"/>
        <v>0.6742913498989104</v>
      </c>
      <c r="AE221" s="89">
        <f t="shared" si="60"/>
        <v>1.345514214378475</v>
      </c>
      <c r="AF221" s="34">
        <f t="shared" si="67"/>
        <v>1.810408501094525</v>
      </c>
    </row>
    <row r="222" spans="8:32" ht="12.75">
      <c r="H222" s="34">
        <f t="shared" si="61"/>
        <v>20</v>
      </c>
      <c r="I222" s="34">
        <v>200</v>
      </c>
      <c r="J222" s="34">
        <f t="shared" si="62"/>
        <v>201</v>
      </c>
      <c r="K222" s="34">
        <f>IF(I222&gt;=0,1,0)*Data!$D$3*Data!$D$17</f>
        <v>-2</v>
      </c>
      <c r="L222" s="34">
        <f>IF(I222&gt;99,1,0)*Data!$D$4*Data!$D$17</f>
        <v>4</v>
      </c>
      <c r="M222" s="34">
        <f>IF(I222&gt;199,1,0)*Data!$D$5*Data!$D$17</f>
        <v>-3</v>
      </c>
      <c r="N222" s="34">
        <f>IF(I222&gt;299,1,0)*Data!$D$6*Data!$D$17</f>
        <v>0</v>
      </c>
      <c r="O222" s="34">
        <f>IF(I222&gt;399,1,0)*Data!$D$7*Data!$D$17</f>
        <v>0</v>
      </c>
      <c r="P222" s="34">
        <f>IF(I222&gt;499,1,0)*Data!$D$8*Data!$D$17</f>
        <v>0</v>
      </c>
      <c r="Q222" s="34">
        <f>IF(I222&gt;599,1,0)*Data!$D$9*Data!$D$17</f>
        <v>0</v>
      </c>
      <c r="R222" s="34">
        <f t="shared" si="63"/>
        <v>-1</v>
      </c>
      <c r="S222" s="34">
        <f t="shared" si="64"/>
        <v>1</v>
      </c>
      <c r="T222" s="34">
        <f t="shared" si="51"/>
        <v>-0.8333333333333334</v>
      </c>
      <c r="U222" s="34">
        <f t="shared" si="65"/>
        <v>0.6944444444444445</v>
      </c>
      <c r="V222" s="89">
        <f t="shared" si="52"/>
        <v>2.0943951023931953</v>
      </c>
      <c r="W222" s="89">
        <f t="shared" si="53"/>
        <v>-0.8660254037844387</v>
      </c>
      <c r="X222" s="89">
        <f t="shared" si="54"/>
        <v>-1</v>
      </c>
      <c r="Y222" s="89">
        <f t="shared" si="55"/>
        <v>0.4999999999999998</v>
      </c>
      <c r="Z222" s="89">
        <f t="shared" si="56"/>
        <v>0.14408096427025446</v>
      </c>
      <c r="AA222" s="89">
        <f t="shared" si="57"/>
        <v>0.6887381546846033</v>
      </c>
      <c r="AB222" s="89">
        <f t="shared" si="58"/>
        <v>-0.16666666666666666</v>
      </c>
      <c r="AC222" s="89">
        <f t="shared" si="59"/>
        <v>0.8328191189548577</v>
      </c>
      <c r="AD222" s="89">
        <f t="shared" si="66"/>
        <v>0.6935876848967455</v>
      </c>
      <c r="AE222" s="89">
        <f t="shared" si="60"/>
        <v>-1.6661524522881912</v>
      </c>
      <c r="AF222" s="34">
        <f t="shared" si="67"/>
        <v>2.7760639942659533</v>
      </c>
    </row>
    <row r="223" spans="8:32" ht="12.75">
      <c r="H223" s="34">
        <f t="shared" si="61"/>
        <v>20.1</v>
      </c>
      <c r="I223" s="34">
        <v>201</v>
      </c>
      <c r="J223" s="34">
        <f t="shared" si="62"/>
        <v>202</v>
      </c>
      <c r="K223" s="34">
        <f>IF(I223&gt;=0,1,0)*Data!$D$3*Data!$D$17</f>
        <v>-2</v>
      </c>
      <c r="L223" s="34">
        <f>IF(I223&gt;99,1,0)*Data!$D$4*Data!$D$17</f>
        <v>4</v>
      </c>
      <c r="M223" s="34">
        <f>IF(I223&gt;199,1,0)*Data!$D$5*Data!$D$17</f>
        <v>-3</v>
      </c>
      <c r="N223" s="34">
        <f>IF(I223&gt;299,1,0)*Data!$D$6*Data!$D$17</f>
        <v>0</v>
      </c>
      <c r="O223" s="34">
        <f>IF(I223&gt;399,1,0)*Data!$D$7*Data!$D$17</f>
        <v>0</v>
      </c>
      <c r="P223" s="34">
        <f>IF(I223&gt;499,1,0)*Data!$D$8*Data!$D$17</f>
        <v>0</v>
      </c>
      <c r="Q223" s="34">
        <f>IF(I223&gt;599,1,0)*Data!$D$9*Data!$D$17</f>
        <v>0</v>
      </c>
      <c r="R223" s="34">
        <f t="shared" si="63"/>
        <v>-1</v>
      </c>
      <c r="S223" s="34">
        <f t="shared" si="64"/>
        <v>1</v>
      </c>
      <c r="T223" s="34">
        <f t="shared" si="51"/>
        <v>-0.8333333333333334</v>
      </c>
      <c r="U223" s="34">
        <f t="shared" si="65"/>
        <v>0.6944444444444445</v>
      </c>
      <c r="V223" s="89">
        <f t="shared" si="52"/>
        <v>2.104867077905161</v>
      </c>
      <c r="W223" s="89">
        <f t="shared" si="53"/>
        <v>-0.8607420270039439</v>
      </c>
      <c r="X223" s="89">
        <f t="shared" si="54"/>
        <v>-1</v>
      </c>
      <c r="Y223" s="89">
        <f t="shared" si="55"/>
        <v>0.5090414157503709</v>
      </c>
      <c r="Z223" s="89">
        <f t="shared" si="56"/>
        <v>0.14320196693621523</v>
      </c>
      <c r="AA223" s="89">
        <f t="shared" si="57"/>
        <v>0.7011924906838971</v>
      </c>
      <c r="AB223" s="89">
        <f t="shared" si="58"/>
        <v>-0.16666666666666666</v>
      </c>
      <c r="AC223" s="89">
        <f t="shared" si="59"/>
        <v>0.8443944576201123</v>
      </c>
      <c r="AD223" s="89">
        <f t="shared" si="66"/>
        <v>0.7130020000595637</v>
      </c>
      <c r="AE223" s="89">
        <f t="shared" si="60"/>
        <v>-1.6777277909534458</v>
      </c>
      <c r="AF223" s="34">
        <f t="shared" si="67"/>
        <v>2.814770540537529</v>
      </c>
    </row>
    <row r="224" spans="8:32" ht="12.75">
      <c r="H224" s="34">
        <f t="shared" si="61"/>
        <v>20.2</v>
      </c>
      <c r="I224" s="34">
        <v>202</v>
      </c>
      <c r="J224" s="34">
        <f t="shared" si="62"/>
        <v>203</v>
      </c>
      <c r="K224" s="34">
        <f>IF(I224&gt;=0,1,0)*Data!$D$3*Data!$D$17</f>
        <v>-2</v>
      </c>
      <c r="L224" s="34">
        <f>IF(I224&gt;99,1,0)*Data!$D$4*Data!$D$17</f>
        <v>4</v>
      </c>
      <c r="M224" s="34">
        <f>IF(I224&gt;199,1,0)*Data!$D$5*Data!$D$17</f>
        <v>-3</v>
      </c>
      <c r="N224" s="34">
        <f>IF(I224&gt;299,1,0)*Data!$D$6*Data!$D$17</f>
        <v>0</v>
      </c>
      <c r="O224" s="34">
        <f>IF(I224&gt;399,1,0)*Data!$D$7*Data!$D$17</f>
        <v>0</v>
      </c>
      <c r="P224" s="34">
        <f>IF(I224&gt;499,1,0)*Data!$D$8*Data!$D$17</f>
        <v>0</v>
      </c>
      <c r="Q224" s="34">
        <f>IF(I224&gt;599,1,0)*Data!$D$9*Data!$D$17</f>
        <v>0</v>
      </c>
      <c r="R224" s="34">
        <f t="shared" si="63"/>
        <v>-1</v>
      </c>
      <c r="S224" s="34">
        <f t="shared" si="64"/>
        <v>1</v>
      </c>
      <c r="T224" s="34">
        <f t="shared" si="51"/>
        <v>-0.8333333333333334</v>
      </c>
      <c r="U224" s="34">
        <f t="shared" si="65"/>
        <v>0.6944444444444445</v>
      </c>
      <c r="V224" s="89">
        <f t="shared" si="52"/>
        <v>2.1153390534171272</v>
      </c>
      <c r="W224" s="89">
        <f t="shared" si="53"/>
        <v>-0.8553642601605067</v>
      </c>
      <c r="X224" s="89">
        <f t="shared" si="54"/>
        <v>-1</v>
      </c>
      <c r="Y224" s="89">
        <f t="shared" si="55"/>
        <v>0.5180270093731301</v>
      </c>
      <c r="Z224" s="89">
        <f t="shared" si="56"/>
        <v>0.1423072658927619</v>
      </c>
      <c r="AA224" s="89">
        <f t="shared" si="57"/>
        <v>0.7135699330248669</v>
      </c>
      <c r="AB224" s="89">
        <f t="shared" si="58"/>
        <v>-0.16666666666666666</v>
      </c>
      <c r="AC224" s="89">
        <f t="shared" si="59"/>
        <v>0.8558771989176288</v>
      </c>
      <c r="AD224" s="89">
        <f t="shared" si="66"/>
        <v>0.7325257796270863</v>
      </c>
      <c r="AE224" s="89">
        <f t="shared" si="60"/>
        <v>-1.689210532250962</v>
      </c>
      <c r="AF224" s="34">
        <f t="shared" si="67"/>
        <v>2.8534322222675788</v>
      </c>
    </row>
    <row r="225" spans="8:32" ht="12.75">
      <c r="H225" s="34">
        <f t="shared" si="61"/>
        <v>20.3</v>
      </c>
      <c r="I225" s="34">
        <v>203</v>
      </c>
      <c r="J225" s="34">
        <f t="shared" si="62"/>
        <v>204</v>
      </c>
      <c r="K225" s="34">
        <f>IF(I225&gt;=0,1,0)*Data!$D$3*Data!$D$17</f>
        <v>-2</v>
      </c>
      <c r="L225" s="34">
        <f>IF(I225&gt;99,1,0)*Data!$D$4*Data!$D$17</f>
        <v>4</v>
      </c>
      <c r="M225" s="34">
        <f>IF(I225&gt;199,1,0)*Data!$D$5*Data!$D$17</f>
        <v>-3</v>
      </c>
      <c r="N225" s="34">
        <f>IF(I225&gt;299,1,0)*Data!$D$6*Data!$D$17</f>
        <v>0</v>
      </c>
      <c r="O225" s="34">
        <f>IF(I225&gt;399,1,0)*Data!$D$7*Data!$D$17</f>
        <v>0</v>
      </c>
      <c r="P225" s="34">
        <f>IF(I225&gt;499,1,0)*Data!$D$8*Data!$D$17</f>
        <v>0</v>
      </c>
      <c r="Q225" s="34">
        <f>IF(I225&gt;599,1,0)*Data!$D$9*Data!$D$17</f>
        <v>0</v>
      </c>
      <c r="R225" s="34">
        <f t="shared" si="63"/>
        <v>-1</v>
      </c>
      <c r="S225" s="34">
        <f t="shared" si="64"/>
        <v>1</v>
      </c>
      <c r="T225" s="34">
        <f t="shared" si="51"/>
        <v>-0.8333333333333334</v>
      </c>
      <c r="U225" s="34">
        <f t="shared" si="65"/>
        <v>0.6944444444444445</v>
      </c>
      <c r="V225" s="89">
        <f t="shared" si="52"/>
        <v>2.125811028929093</v>
      </c>
      <c r="W225" s="89">
        <f t="shared" si="53"/>
        <v>-0.8498926929868641</v>
      </c>
      <c r="X225" s="89">
        <f t="shared" si="54"/>
        <v>-1</v>
      </c>
      <c r="Y225" s="89">
        <f t="shared" si="55"/>
        <v>0.5269557954966773</v>
      </c>
      <c r="Z225" s="89">
        <f t="shared" si="56"/>
        <v>0.14139695925394635</v>
      </c>
      <c r="AA225" s="89">
        <f t="shared" si="57"/>
        <v>0.7258691243814778</v>
      </c>
      <c r="AB225" s="89">
        <f t="shared" si="58"/>
        <v>-0.16666666666666666</v>
      </c>
      <c r="AC225" s="89">
        <f t="shared" si="59"/>
        <v>0.8672660836354241</v>
      </c>
      <c r="AD225" s="89">
        <f t="shared" si="66"/>
        <v>0.7521504598243265</v>
      </c>
      <c r="AE225" s="89">
        <f t="shared" si="60"/>
        <v>-1.7005994169687575</v>
      </c>
      <c r="AF225" s="34">
        <f t="shared" si="67"/>
        <v>2.8920383769944777</v>
      </c>
    </row>
    <row r="226" spans="8:32" ht="12.75">
      <c r="H226" s="34">
        <f t="shared" si="61"/>
        <v>20.4</v>
      </c>
      <c r="I226" s="34">
        <v>204</v>
      </c>
      <c r="J226" s="34">
        <f t="shared" si="62"/>
        <v>205</v>
      </c>
      <c r="K226" s="34">
        <f>IF(I226&gt;=0,1,0)*Data!$D$3*Data!$D$17</f>
        <v>-2</v>
      </c>
      <c r="L226" s="34">
        <f>IF(I226&gt;99,1,0)*Data!$D$4*Data!$D$17</f>
        <v>4</v>
      </c>
      <c r="M226" s="34">
        <f>IF(I226&gt;199,1,0)*Data!$D$5*Data!$D$17</f>
        <v>-3</v>
      </c>
      <c r="N226" s="34">
        <f>IF(I226&gt;299,1,0)*Data!$D$6*Data!$D$17</f>
        <v>0</v>
      </c>
      <c r="O226" s="34">
        <f>IF(I226&gt;399,1,0)*Data!$D$7*Data!$D$17</f>
        <v>0</v>
      </c>
      <c r="P226" s="34">
        <f>IF(I226&gt;499,1,0)*Data!$D$8*Data!$D$17</f>
        <v>0</v>
      </c>
      <c r="Q226" s="34">
        <f>IF(I226&gt;599,1,0)*Data!$D$9*Data!$D$17</f>
        <v>0</v>
      </c>
      <c r="R226" s="34">
        <f t="shared" si="63"/>
        <v>-1</v>
      </c>
      <c r="S226" s="34">
        <f t="shared" si="64"/>
        <v>1</v>
      </c>
      <c r="T226" s="34">
        <f t="shared" si="51"/>
        <v>-0.8333333333333334</v>
      </c>
      <c r="U226" s="34">
        <f t="shared" si="65"/>
        <v>0.6944444444444445</v>
      </c>
      <c r="V226" s="89">
        <f t="shared" si="52"/>
        <v>2.1362830044410592</v>
      </c>
      <c r="W226" s="89">
        <f t="shared" si="53"/>
        <v>-0.8443279255020152</v>
      </c>
      <c r="X226" s="89">
        <f t="shared" si="54"/>
        <v>-1</v>
      </c>
      <c r="Y226" s="89">
        <f t="shared" si="55"/>
        <v>0.5358267949789964</v>
      </c>
      <c r="Z226" s="89">
        <f t="shared" si="56"/>
        <v>0.14047114684514966</v>
      </c>
      <c r="AA226" s="89">
        <f t="shared" si="57"/>
        <v>0.7380887160087989</v>
      </c>
      <c r="AB226" s="89">
        <f t="shared" si="58"/>
        <v>-0.16666666666666666</v>
      </c>
      <c r="AC226" s="89">
        <f t="shared" si="59"/>
        <v>0.8785598628539486</v>
      </c>
      <c r="AD226" s="89">
        <f t="shared" si="66"/>
        <v>0.771867432617949</v>
      </c>
      <c r="AE226" s="89">
        <f t="shared" si="60"/>
        <v>-1.7118931961872819</v>
      </c>
      <c r="AF226" s="34">
        <f t="shared" si="67"/>
        <v>2.9305783151523075</v>
      </c>
    </row>
    <row r="227" spans="8:32" ht="12.75">
      <c r="H227" s="34">
        <f t="shared" si="61"/>
        <v>20.5</v>
      </c>
      <c r="I227" s="34">
        <v>205</v>
      </c>
      <c r="J227" s="34">
        <f t="shared" si="62"/>
        <v>206</v>
      </c>
      <c r="K227" s="34">
        <f>IF(I227&gt;=0,1,0)*Data!$D$3*Data!$D$17</f>
        <v>-2</v>
      </c>
      <c r="L227" s="34">
        <f>IF(I227&gt;99,1,0)*Data!$D$4*Data!$D$17</f>
        <v>4</v>
      </c>
      <c r="M227" s="34">
        <f>IF(I227&gt;199,1,0)*Data!$D$5*Data!$D$17</f>
        <v>-3</v>
      </c>
      <c r="N227" s="34">
        <f>IF(I227&gt;299,1,0)*Data!$D$6*Data!$D$17</f>
        <v>0</v>
      </c>
      <c r="O227" s="34">
        <f>IF(I227&gt;399,1,0)*Data!$D$7*Data!$D$17</f>
        <v>0</v>
      </c>
      <c r="P227" s="34">
        <f>IF(I227&gt;499,1,0)*Data!$D$8*Data!$D$17</f>
        <v>0</v>
      </c>
      <c r="Q227" s="34">
        <f>IF(I227&gt;599,1,0)*Data!$D$9*Data!$D$17</f>
        <v>0</v>
      </c>
      <c r="R227" s="34">
        <f t="shared" si="63"/>
        <v>-1</v>
      </c>
      <c r="S227" s="34">
        <f t="shared" si="64"/>
        <v>1</v>
      </c>
      <c r="T227" s="34">
        <f t="shared" si="51"/>
        <v>-0.8333333333333334</v>
      </c>
      <c r="U227" s="34">
        <f t="shared" si="65"/>
        <v>0.6944444444444445</v>
      </c>
      <c r="V227" s="89">
        <f t="shared" si="52"/>
        <v>2.146754979953025</v>
      </c>
      <c r="W227" s="89">
        <f t="shared" si="53"/>
        <v>-0.8386705679454243</v>
      </c>
      <c r="X227" s="89">
        <f t="shared" si="54"/>
        <v>-1</v>
      </c>
      <c r="Y227" s="89">
        <f t="shared" si="55"/>
        <v>0.5446390350150268</v>
      </c>
      <c r="Z227" s="89">
        <f t="shared" si="56"/>
        <v>0.1395299301921355</v>
      </c>
      <c r="AA227" s="89">
        <f t="shared" si="57"/>
        <v>0.7502273678909055</v>
      </c>
      <c r="AB227" s="89">
        <f t="shared" si="58"/>
        <v>-0.16666666666666666</v>
      </c>
      <c r="AC227" s="89">
        <f t="shared" si="59"/>
        <v>0.889757298083041</v>
      </c>
      <c r="AD227" s="89">
        <f t="shared" si="66"/>
        <v>0.7916680494920335</v>
      </c>
      <c r="AE227" s="89">
        <f t="shared" si="60"/>
        <v>-1.7230906314163743</v>
      </c>
      <c r="AF227" s="34">
        <f t="shared" si="67"/>
        <v>2.9690413240748796</v>
      </c>
    </row>
    <row r="228" spans="8:32" ht="12.75">
      <c r="H228" s="34">
        <f t="shared" si="61"/>
        <v>20.6</v>
      </c>
      <c r="I228" s="34">
        <v>206</v>
      </c>
      <c r="J228" s="34">
        <f t="shared" si="62"/>
        <v>207</v>
      </c>
      <c r="K228" s="34">
        <f>IF(I228&gt;=0,1,0)*Data!$D$3*Data!$D$17</f>
        <v>-2</v>
      </c>
      <c r="L228" s="34">
        <f>IF(I228&gt;99,1,0)*Data!$D$4*Data!$D$17</f>
        <v>4</v>
      </c>
      <c r="M228" s="34">
        <f>IF(I228&gt;199,1,0)*Data!$D$5*Data!$D$17</f>
        <v>-3</v>
      </c>
      <c r="N228" s="34">
        <f>IF(I228&gt;299,1,0)*Data!$D$6*Data!$D$17</f>
        <v>0</v>
      </c>
      <c r="O228" s="34">
        <f>IF(I228&gt;399,1,0)*Data!$D$7*Data!$D$17</f>
        <v>0</v>
      </c>
      <c r="P228" s="34">
        <f>IF(I228&gt;499,1,0)*Data!$D$8*Data!$D$17</f>
        <v>0</v>
      </c>
      <c r="Q228" s="34">
        <f>IF(I228&gt;599,1,0)*Data!$D$9*Data!$D$17</f>
        <v>0</v>
      </c>
      <c r="R228" s="34">
        <f t="shared" si="63"/>
        <v>-1</v>
      </c>
      <c r="S228" s="34">
        <f t="shared" si="64"/>
        <v>1</v>
      </c>
      <c r="T228" s="34">
        <f t="shared" si="51"/>
        <v>-0.8333333333333334</v>
      </c>
      <c r="U228" s="34">
        <f t="shared" si="65"/>
        <v>0.6944444444444445</v>
      </c>
      <c r="V228" s="89">
        <f t="shared" si="52"/>
        <v>2.157226955464991</v>
      </c>
      <c r="W228" s="89">
        <f t="shared" si="53"/>
        <v>-0.8329212407100995</v>
      </c>
      <c r="X228" s="89">
        <f t="shared" si="54"/>
        <v>-1</v>
      </c>
      <c r="Y228" s="89">
        <f t="shared" si="55"/>
        <v>0.553391549243344</v>
      </c>
      <c r="Z228" s="89">
        <f t="shared" si="56"/>
        <v>0.1385734125099163</v>
      </c>
      <c r="AA228" s="89">
        <f t="shared" si="57"/>
        <v>0.7622837488878295</v>
      </c>
      <c r="AB228" s="89">
        <f t="shared" si="58"/>
        <v>-0.16666666666666666</v>
      </c>
      <c r="AC228" s="89">
        <f t="shared" si="59"/>
        <v>0.9008571613977457</v>
      </c>
      <c r="AD228" s="89">
        <f t="shared" si="66"/>
        <v>0.8115436252416042</v>
      </c>
      <c r="AE228" s="89">
        <f t="shared" si="60"/>
        <v>-1.7341904947310791</v>
      </c>
      <c r="AF228" s="34">
        <f t="shared" si="67"/>
        <v>3.007416672015625</v>
      </c>
    </row>
    <row r="229" spans="8:32" ht="12.75">
      <c r="H229" s="34">
        <f t="shared" si="61"/>
        <v>20.7</v>
      </c>
      <c r="I229" s="34">
        <v>207</v>
      </c>
      <c r="J229" s="34">
        <f t="shared" si="62"/>
        <v>208</v>
      </c>
      <c r="K229" s="34">
        <f>IF(I229&gt;=0,1,0)*Data!$D$3*Data!$D$17</f>
        <v>-2</v>
      </c>
      <c r="L229" s="34">
        <f>IF(I229&gt;99,1,0)*Data!$D$4*Data!$D$17</f>
        <v>4</v>
      </c>
      <c r="M229" s="34">
        <f>IF(I229&gt;199,1,0)*Data!$D$5*Data!$D$17</f>
        <v>-3</v>
      </c>
      <c r="N229" s="34">
        <f>IF(I229&gt;299,1,0)*Data!$D$6*Data!$D$17</f>
        <v>0</v>
      </c>
      <c r="O229" s="34">
        <f>IF(I229&gt;399,1,0)*Data!$D$7*Data!$D$17</f>
        <v>0</v>
      </c>
      <c r="P229" s="34">
        <f>IF(I229&gt;499,1,0)*Data!$D$8*Data!$D$17</f>
        <v>0</v>
      </c>
      <c r="Q229" s="34">
        <f>IF(I229&gt;599,1,0)*Data!$D$9*Data!$D$17</f>
        <v>0</v>
      </c>
      <c r="R229" s="34">
        <f t="shared" si="63"/>
        <v>-1</v>
      </c>
      <c r="S229" s="34">
        <f t="shared" si="64"/>
        <v>1</v>
      </c>
      <c r="T229" s="34">
        <f t="shared" si="51"/>
        <v>-0.8333333333333334</v>
      </c>
      <c r="U229" s="34">
        <f t="shared" si="65"/>
        <v>0.6944444444444445</v>
      </c>
      <c r="V229" s="89">
        <f t="shared" si="52"/>
        <v>2.167698930976957</v>
      </c>
      <c r="W229" s="89">
        <f t="shared" si="53"/>
        <v>-0.827080574274562</v>
      </c>
      <c r="X229" s="89">
        <f t="shared" si="54"/>
        <v>-1</v>
      </c>
      <c r="Y229" s="89">
        <f t="shared" si="55"/>
        <v>0.5620833778521304</v>
      </c>
      <c r="Z229" s="89">
        <f t="shared" si="56"/>
        <v>0.13760169869143504</v>
      </c>
      <c r="AA229" s="89">
        <f t="shared" si="57"/>
        <v>0.7742565368815302</v>
      </c>
      <c r="AB229" s="89">
        <f t="shared" si="58"/>
        <v>-0.16666666666666666</v>
      </c>
      <c r="AC229" s="89">
        <f t="shared" si="59"/>
        <v>0.9118582355729652</v>
      </c>
      <c r="AD229" s="89">
        <f t="shared" si="66"/>
        <v>0.8314854417822413</v>
      </c>
      <c r="AE229" s="89">
        <f t="shared" si="60"/>
        <v>-1.7451915689062987</v>
      </c>
      <c r="AF229" s="34">
        <f t="shared" si="67"/>
        <v>3.045693612181628</v>
      </c>
    </row>
    <row r="230" spans="8:32" ht="12.75">
      <c r="H230" s="34">
        <f t="shared" si="61"/>
        <v>20.8</v>
      </c>
      <c r="I230" s="34">
        <v>208</v>
      </c>
      <c r="J230" s="34">
        <f t="shared" si="62"/>
        <v>209</v>
      </c>
      <c r="K230" s="34">
        <f>IF(I230&gt;=0,1,0)*Data!$D$3*Data!$D$17</f>
        <v>-2</v>
      </c>
      <c r="L230" s="34">
        <f>IF(I230&gt;99,1,0)*Data!$D$4*Data!$D$17</f>
        <v>4</v>
      </c>
      <c r="M230" s="34">
        <f>IF(I230&gt;199,1,0)*Data!$D$5*Data!$D$17</f>
        <v>-3</v>
      </c>
      <c r="N230" s="34">
        <f>IF(I230&gt;299,1,0)*Data!$D$6*Data!$D$17</f>
        <v>0</v>
      </c>
      <c r="O230" s="34">
        <f>IF(I230&gt;399,1,0)*Data!$D$7*Data!$D$17</f>
        <v>0</v>
      </c>
      <c r="P230" s="34">
        <f>IF(I230&gt;499,1,0)*Data!$D$8*Data!$D$17</f>
        <v>0</v>
      </c>
      <c r="Q230" s="34">
        <f>IF(I230&gt;599,1,0)*Data!$D$9*Data!$D$17</f>
        <v>0</v>
      </c>
      <c r="R230" s="34">
        <f t="shared" si="63"/>
        <v>-1</v>
      </c>
      <c r="S230" s="34">
        <f t="shared" si="64"/>
        <v>1</v>
      </c>
      <c r="T230" s="34">
        <f t="shared" si="51"/>
        <v>-0.8333333333333334</v>
      </c>
      <c r="U230" s="34">
        <f t="shared" si="65"/>
        <v>0.6944444444444445</v>
      </c>
      <c r="V230" s="89">
        <f t="shared" si="52"/>
        <v>2.178170906488923</v>
      </c>
      <c r="W230" s="89">
        <f t="shared" si="53"/>
        <v>-0.8211492091337041</v>
      </c>
      <c r="X230" s="89">
        <f t="shared" si="54"/>
        <v>-1</v>
      </c>
      <c r="Y230" s="89">
        <f t="shared" si="55"/>
        <v>0.5707135676844316</v>
      </c>
      <c r="Z230" s="89">
        <f t="shared" si="56"/>
        <v>0.13661489529606202</v>
      </c>
      <c r="AA230" s="89">
        <f t="shared" si="57"/>
        <v>0.7861444189208842</v>
      </c>
      <c r="AB230" s="89">
        <f t="shared" si="58"/>
        <v>-0.16666666666666666</v>
      </c>
      <c r="AC230" s="89">
        <f t="shared" si="59"/>
        <v>0.9227593142169461</v>
      </c>
      <c r="AD230" s="89">
        <f t="shared" si="66"/>
        <v>0.8514847519741288</v>
      </c>
      <c r="AE230" s="89">
        <f t="shared" si="60"/>
        <v>-1.7560926475502794</v>
      </c>
      <c r="AF230" s="34">
        <f t="shared" si="67"/>
        <v>3.08386138678015</v>
      </c>
    </row>
    <row r="231" spans="8:32" ht="12.75">
      <c r="H231" s="34">
        <f t="shared" si="61"/>
        <v>20.9</v>
      </c>
      <c r="I231" s="34">
        <v>209</v>
      </c>
      <c r="J231" s="34">
        <f t="shared" si="62"/>
        <v>210</v>
      </c>
      <c r="K231" s="34">
        <f>IF(I231&gt;=0,1,0)*Data!$D$3*Data!$D$17</f>
        <v>-2</v>
      </c>
      <c r="L231" s="34">
        <f>IF(I231&gt;99,1,0)*Data!$D$4*Data!$D$17</f>
        <v>4</v>
      </c>
      <c r="M231" s="34">
        <f>IF(I231&gt;199,1,0)*Data!$D$5*Data!$D$17</f>
        <v>-3</v>
      </c>
      <c r="N231" s="34">
        <f>IF(I231&gt;299,1,0)*Data!$D$6*Data!$D$17</f>
        <v>0</v>
      </c>
      <c r="O231" s="34">
        <f>IF(I231&gt;399,1,0)*Data!$D$7*Data!$D$17</f>
        <v>0</v>
      </c>
      <c r="P231" s="34">
        <f>IF(I231&gt;499,1,0)*Data!$D$8*Data!$D$17</f>
        <v>0</v>
      </c>
      <c r="Q231" s="34">
        <f>IF(I231&gt;599,1,0)*Data!$D$9*Data!$D$17</f>
        <v>0</v>
      </c>
      <c r="R231" s="34">
        <f t="shared" si="63"/>
        <v>-1</v>
      </c>
      <c r="S231" s="34">
        <f t="shared" si="64"/>
        <v>1</v>
      </c>
      <c r="T231" s="34">
        <f t="shared" si="51"/>
        <v>-0.8333333333333334</v>
      </c>
      <c r="U231" s="34">
        <f t="shared" si="65"/>
        <v>0.6944444444444445</v>
      </c>
      <c r="V231" s="89">
        <f t="shared" si="52"/>
        <v>2.188642882000889</v>
      </c>
      <c r="W231" s="89">
        <f t="shared" si="53"/>
        <v>-0.8151277957285544</v>
      </c>
      <c r="X231" s="89">
        <f t="shared" si="54"/>
        <v>-1</v>
      </c>
      <c r="Y231" s="89">
        <f t="shared" si="55"/>
        <v>0.5792811723426786</v>
      </c>
      <c r="Z231" s="89">
        <f t="shared" si="56"/>
        <v>0.1356131105379099</v>
      </c>
      <c r="AA231" s="89">
        <f t="shared" si="57"/>
        <v>0.7979460913656606</v>
      </c>
      <c r="AB231" s="89">
        <f t="shared" si="58"/>
        <v>-0.16666666666666666</v>
      </c>
      <c r="AC231" s="89">
        <f t="shared" si="59"/>
        <v>0.9335592019035706</v>
      </c>
      <c r="AD231" s="89">
        <f t="shared" si="66"/>
        <v>0.8715327834588316</v>
      </c>
      <c r="AE231" s="89">
        <f t="shared" si="60"/>
        <v>-1.766892535236904</v>
      </c>
      <c r="AF231" s="34">
        <f t="shared" si="67"/>
        <v>3.121909231075894</v>
      </c>
    </row>
    <row r="232" spans="8:32" ht="12.75">
      <c r="H232" s="34">
        <f t="shared" si="61"/>
        <v>21</v>
      </c>
      <c r="I232" s="34">
        <v>210</v>
      </c>
      <c r="J232" s="34">
        <f t="shared" si="62"/>
        <v>211</v>
      </c>
      <c r="K232" s="34">
        <f>IF(I232&gt;=0,1,0)*Data!$D$3*Data!$D$17</f>
        <v>-2</v>
      </c>
      <c r="L232" s="34">
        <f>IF(I232&gt;99,1,0)*Data!$D$4*Data!$D$17</f>
        <v>4</v>
      </c>
      <c r="M232" s="34">
        <f>IF(I232&gt;199,1,0)*Data!$D$5*Data!$D$17</f>
        <v>-3</v>
      </c>
      <c r="N232" s="34">
        <f>IF(I232&gt;299,1,0)*Data!$D$6*Data!$D$17</f>
        <v>0</v>
      </c>
      <c r="O232" s="34">
        <f>IF(I232&gt;399,1,0)*Data!$D$7*Data!$D$17</f>
        <v>0</v>
      </c>
      <c r="P232" s="34">
        <f>IF(I232&gt;499,1,0)*Data!$D$8*Data!$D$17</f>
        <v>0</v>
      </c>
      <c r="Q232" s="34">
        <f>IF(I232&gt;599,1,0)*Data!$D$9*Data!$D$17</f>
        <v>0</v>
      </c>
      <c r="R232" s="34">
        <f t="shared" si="63"/>
        <v>-1</v>
      </c>
      <c r="S232" s="34">
        <f t="shared" si="64"/>
        <v>1</v>
      </c>
      <c r="T232" s="34">
        <f t="shared" si="51"/>
        <v>-0.8333333333333334</v>
      </c>
      <c r="U232" s="34">
        <f t="shared" si="65"/>
        <v>0.6944444444444445</v>
      </c>
      <c r="V232" s="89">
        <f t="shared" si="52"/>
        <v>2.199114857512855</v>
      </c>
      <c r="W232" s="89">
        <f t="shared" si="53"/>
        <v>-0.8090169943749475</v>
      </c>
      <c r="X232" s="89">
        <f t="shared" si="54"/>
        <v>-1</v>
      </c>
      <c r="Y232" s="89">
        <f t="shared" si="55"/>
        <v>0.587785252292473</v>
      </c>
      <c r="Z232" s="89">
        <f t="shared" si="56"/>
        <v>0.13459645427396635</v>
      </c>
      <c r="AA232" s="89">
        <f t="shared" si="57"/>
        <v>0.8096602600294841</v>
      </c>
      <c r="AB232" s="89">
        <f t="shared" si="58"/>
        <v>-0.16666666666666666</v>
      </c>
      <c r="AC232" s="89">
        <f t="shared" si="59"/>
        <v>0.9442567143034505</v>
      </c>
      <c r="AD232" s="89">
        <f t="shared" si="66"/>
        <v>0.8916207425071481</v>
      </c>
      <c r="AE232" s="89">
        <f t="shared" si="60"/>
        <v>-1.7775900476367839</v>
      </c>
      <c r="AF232" s="34">
        <f t="shared" si="67"/>
        <v>3.1598263774573434</v>
      </c>
    </row>
    <row r="233" spans="8:32" ht="12.75">
      <c r="H233" s="34">
        <f t="shared" si="61"/>
        <v>21.1</v>
      </c>
      <c r="I233" s="34">
        <v>211</v>
      </c>
      <c r="J233" s="34">
        <f t="shared" si="62"/>
        <v>212</v>
      </c>
      <c r="K233" s="34">
        <f>IF(I233&gt;=0,1,0)*Data!$D$3*Data!$D$17</f>
        <v>-2</v>
      </c>
      <c r="L233" s="34">
        <f>IF(I233&gt;99,1,0)*Data!$D$4*Data!$D$17</f>
        <v>4</v>
      </c>
      <c r="M233" s="34">
        <f>IF(I233&gt;199,1,0)*Data!$D$5*Data!$D$17</f>
        <v>-3</v>
      </c>
      <c r="N233" s="34">
        <f>IF(I233&gt;299,1,0)*Data!$D$6*Data!$D$17</f>
        <v>0</v>
      </c>
      <c r="O233" s="34">
        <f>IF(I233&gt;399,1,0)*Data!$D$7*Data!$D$17</f>
        <v>0</v>
      </c>
      <c r="P233" s="34">
        <f>IF(I233&gt;499,1,0)*Data!$D$8*Data!$D$17</f>
        <v>0</v>
      </c>
      <c r="Q233" s="34">
        <f>IF(I233&gt;599,1,0)*Data!$D$9*Data!$D$17</f>
        <v>0</v>
      </c>
      <c r="R233" s="34">
        <f t="shared" si="63"/>
        <v>-1</v>
      </c>
      <c r="S233" s="34">
        <f t="shared" si="64"/>
        <v>1</v>
      </c>
      <c r="T233" s="34">
        <f t="shared" si="51"/>
        <v>-0.8333333333333334</v>
      </c>
      <c r="U233" s="34">
        <f t="shared" si="65"/>
        <v>0.6944444444444445</v>
      </c>
      <c r="V233" s="89">
        <f t="shared" si="52"/>
        <v>2.209586833024821</v>
      </c>
      <c r="W233" s="89">
        <f t="shared" si="53"/>
        <v>-0.8028174751911147</v>
      </c>
      <c r="X233" s="89">
        <f t="shared" si="54"/>
        <v>-1</v>
      </c>
      <c r="Y233" s="89">
        <f t="shared" si="55"/>
        <v>0.5962248749656156</v>
      </c>
      <c r="Z233" s="89">
        <f t="shared" si="56"/>
        <v>0.13356503799204755</v>
      </c>
      <c r="AA233" s="89">
        <f t="shared" si="57"/>
        <v>0.8212856403217532</v>
      </c>
      <c r="AB233" s="89">
        <f t="shared" si="58"/>
        <v>-0.16666666666666666</v>
      </c>
      <c r="AC233" s="89">
        <f t="shared" si="59"/>
        <v>0.9548506783138008</v>
      </c>
      <c r="AD233" s="89">
        <f t="shared" si="66"/>
        <v>0.9117398178763254</v>
      </c>
      <c r="AE233" s="89">
        <f t="shared" si="60"/>
        <v>-1.7881840116471341</v>
      </c>
      <c r="AF233" s="34">
        <f t="shared" si="67"/>
        <v>3.197602059510438</v>
      </c>
    </row>
    <row r="234" spans="8:32" ht="12.75">
      <c r="H234" s="34">
        <f t="shared" si="61"/>
        <v>21.2</v>
      </c>
      <c r="I234" s="34">
        <v>212</v>
      </c>
      <c r="J234" s="34">
        <f t="shared" si="62"/>
        <v>213</v>
      </c>
      <c r="K234" s="34">
        <f>IF(I234&gt;=0,1,0)*Data!$D$3*Data!$D$17</f>
        <v>-2</v>
      </c>
      <c r="L234" s="34">
        <f>IF(I234&gt;99,1,0)*Data!$D$4*Data!$D$17</f>
        <v>4</v>
      </c>
      <c r="M234" s="34">
        <f>IF(I234&gt;199,1,0)*Data!$D$5*Data!$D$17</f>
        <v>-3</v>
      </c>
      <c r="N234" s="34">
        <f>IF(I234&gt;299,1,0)*Data!$D$6*Data!$D$17</f>
        <v>0</v>
      </c>
      <c r="O234" s="34">
        <f>IF(I234&gt;399,1,0)*Data!$D$7*Data!$D$17</f>
        <v>0</v>
      </c>
      <c r="P234" s="34">
        <f>IF(I234&gt;499,1,0)*Data!$D$8*Data!$D$17</f>
        <v>0</v>
      </c>
      <c r="Q234" s="34">
        <f>IF(I234&gt;599,1,0)*Data!$D$9*Data!$D$17</f>
        <v>0</v>
      </c>
      <c r="R234" s="34">
        <f t="shared" si="63"/>
        <v>-1</v>
      </c>
      <c r="S234" s="34">
        <f t="shared" si="64"/>
        <v>1</v>
      </c>
      <c r="T234" s="34">
        <f t="shared" si="51"/>
        <v>-0.8333333333333334</v>
      </c>
      <c r="U234" s="34">
        <f t="shared" si="65"/>
        <v>0.6944444444444445</v>
      </c>
      <c r="V234" s="89">
        <f t="shared" si="52"/>
        <v>2.220058808536787</v>
      </c>
      <c r="W234" s="89">
        <f t="shared" si="53"/>
        <v>-0.7965299180241964</v>
      </c>
      <c r="X234" s="89">
        <f t="shared" si="54"/>
        <v>-1</v>
      </c>
      <c r="Y234" s="89">
        <f t="shared" si="55"/>
        <v>0.6045991148623748</v>
      </c>
      <c r="Z234" s="89">
        <f t="shared" si="56"/>
        <v>0.13251897479857175</v>
      </c>
      <c r="AA234" s="89">
        <f t="shared" si="57"/>
        <v>0.8328209573885135</v>
      </c>
      <c r="AB234" s="89">
        <f t="shared" si="58"/>
        <v>-0.16666666666666666</v>
      </c>
      <c r="AC234" s="89">
        <f t="shared" si="59"/>
        <v>0.9653399321870852</v>
      </c>
      <c r="AD234" s="89">
        <f t="shared" si="66"/>
        <v>0.9318811846749664</v>
      </c>
      <c r="AE234" s="89">
        <f t="shared" si="60"/>
        <v>-1.7986732655204185</v>
      </c>
      <c r="AF234" s="34">
        <f t="shared" si="67"/>
        <v>3.235225516097886</v>
      </c>
    </row>
    <row r="235" spans="8:32" ht="12.75">
      <c r="H235" s="34">
        <f t="shared" si="61"/>
        <v>21.3</v>
      </c>
      <c r="I235" s="34">
        <v>213</v>
      </c>
      <c r="J235" s="34">
        <f t="shared" si="62"/>
        <v>214</v>
      </c>
      <c r="K235" s="34">
        <f>IF(I235&gt;=0,1,0)*Data!$D$3*Data!$D$17</f>
        <v>-2</v>
      </c>
      <c r="L235" s="34">
        <f>IF(I235&gt;99,1,0)*Data!$D$4*Data!$D$17</f>
        <v>4</v>
      </c>
      <c r="M235" s="34">
        <f>IF(I235&gt;199,1,0)*Data!$D$5*Data!$D$17</f>
        <v>-3</v>
      </c>
      <c r="N235" s="34">
        <f>IF(I235&gt;299,1,0)*Data!$D$6*Data!$D$17</f>
        <v>0</v>
      </c>
      <c r="O235" s="34">
        <f>IF(I235&gt;399,1,0)*Data!$D$7*Data!$D$17</f>
        <v>0</v>
      </c>
      <c r="P235" s="34">
        <f>IF(I235&gt;499,1,0)*Data!$D$8*Data!$D$17</f>
        <v>0</v>
      </c>
      <c r="Q235" s="34">
        <f>IF(I235&gt;599,1,0)*Data!$D$9*Data!$D$17</f>
        <v>0</v>
      </c>
      <c r="R235" s="34">
        <f t="shared" si="63"/>
        <v>-1</v>
      </c>
      <c r="S235" s="34">
        <f t="shared" si="64"/>
        <v>1</v>
      </c>
      <c r="T235" s="34">
        <f t="shared" si="51"/>
        <v>-0.8333333333333334</v>
      </c>
      <c r="U235" s="34">
        <f t="shared" si="65"/>
        <v>0.6944444444444445</v>
      </c>
      <c r="V235" s="89">
        <f t="shared" si="52"/>
        <v>2.230530784048753</v>
      </c>
      <c r="W235" s="89">
        <f t="shared" si="53"/>
        <v>-0.7901550123756905</v>
      </c>
      <c r="X235" s="89">
        <f t="shared" si="54"/>
        <v>-1</v>
      </c>
      <c r="Y235" s="89">
        <f t="shared" si="55"/>
        <v>0.6129070536529763</v>
      </c>
      <c r="Z235" s="89">
        <f t="shared" si="56"/>
        <v>0.13145837940615618</v>
      </c>
      <c r="AA235" s="89">
        <f t="shared" si="57"/>
        <v>0.8442649462522565</v>
      </c>
      <c r="AB235" s="89">
        <f t="shared" si="58"/>
        <v>-0.16666666666666666</v>
      </c>
      <c r="AC235" s="89">
        <f t="shared" si="59"/>
        <v>0.9757233256584126</v>
      </c>
      <c r="AD235" s="89">
        <f t="shared" si="66"/>
        <v>0.9520360082339127</v>
      </c>
      <c r="AE235" s="89">
        <f t="shared" si="60"/>
        <v>-1.809056658991746</v>
      </c>
      <c r="AF235" s="34">
        <f t="shared" si="67"/>
        <v>3.2726859954423784</v>
      </c>
    </row>
    <row r="236" spans="8:32" ht="12.75">
      <c r="H236" s="34">
        <f t="shared" si="61"/>
        <v>21.4</v>
      </c>
      <c r="I236" s="34">
        <v>214</v>
      </c>
      <c r="J236" s="34">
        <f t="shared" si="62"/>
        <v>215</v>
      </c>
      <c r="K236" s="34">
        <f>IF(I236&gt;=0,1,0)*Data!$D$3*Data!$D$17</f>
        <v>-2</v>
      </c>
      <c r="L236" s="34">
        <f>IF(I236&gt;99,1,0)*Data!$D$4*Data!$D$17</f>
        <v>4</v>
      </c>
      <c r="M236" s="34">
        <f>IF(I236&gt;199,1,0)*Data!$D$5*Data!$D$17</f>
        <v>-3</v>
      </c>
      <c r="N236" s="34">
        <f>IF(I236&gt;299,1,0)*Data!$D$6*Data!$D$17</f>
        <v>0</v>
      </c>
      <c r="O236" s="34">
        <f>IF(I236&gt;399,1,0)*Data!$D$7*Data!$D$17</f>
        <v>0</v>
      </c>
      <c r="P236" s="34">
        <f>IF(I236&gt;499,1,0)*Data!$D$8*Data!$D$17</f>
        <v>0</v>
      </c>
      <c r="Q236" s="34">
        <f>IF(I236&gt;599,1,0)*Data!$D$9*Data!$D$17</f>
        <v>0</v>
      </c>
      <c r="R236" s="34">
        <f t="shared" si="63"/>
        <v>-1</v>
      </c>
      <c r="S236" s="34">
        <f t="shared" si="64"/>
        <v>1</v>
      </c>
      <c r="T236" s="34">
        <f t="shared" si="51"/>
        <v>-0.8333333333333334</v>
      </c>
      <c r="U236" s="34">
        <f t="shared" si="65"/>
        <v>0.6944444444444445</v>
      </c>
      <c r="V236" s="89">
        <f t="shared" si="52"/>
        <v>2.2410027595607187</v>
      </c>
      <c r="W236" s="89">
        <f t="shared" si="53"/>
        <v>-0.7836934573258401</v>
      </c>
      <c r="X236" s="89">
        <f t="shared" si="54"/>
        <v>-1</v>
      </c>
      <c r="Y236" s="89">
        <f t="shared" si="55"/>
        <v>0.62114778027831</v>
      </c>
      <c r="Z236" s="89">
        <f t="shared" si="56"/>
        <v>0.13038336812103743</v>
      </c>
      <c r="AA236" s="89">
        <f t="shared" si="57"/>
        <v>0.8556163519506417</v>
      </c>
      <c r="AB236" s="89">
        <f t="shared" si="58"/>
        <v>-0.16666666666666666</v>
      </c>
      <c r="AC236" s="89">
        <f t="shared" si="59"/>
        <v>0.9859997200716791</v>
      </c>
      <c r="AD236" s="89">
        <f t="shared" si="66"/>
        <v>0.9721954479814297</v>
      </c>
      <c r="AE236" s="89">
        <f t="shared" si="60"/>
        <v>-1.8193330534050125</v>
      </c>
      <c r="AF236" s="34">
        <f t="shared" si="67"/>
        <v>3.3099727592120063</v>
      </c>
    </row>
    <row r="237" spans="8:32" ht="12.75">
      <c r="H237" s="34">
        <f t="shared" si="61"/>
        <v>21.5</v>
      </c>
      <c r="I237" s="34">
        <v>215</v>
      </c>
      <c r="J237" s="34">
        <f t="shared" si="62"/>
        <v>216</v>
      </c>
      <c r="K237" s="34">
        <f>IF(I237&gt;=0,1,0)*Data!$D$3*Data!$D$17</f>
        <v>-2</v>
      </c>
      <c r="L237" s="34">
        <f>IF(I237&gt;99,1,0)*Data!$D$4*Data!$D$17</f>
        <v>4</v>
      </c>
      <c r="M237" s="34">
        <f>IF(I237&gt;199,1,0)*Data!$D$5*Data!$D$17</f>
        <v>-3</v>
      </c>
      <c r="N237" s="34">
        <f>IF(I237&gt;299,1,0)*Data!$D$6*Data!$D$17</f>
        <v>0</v>
      </c>
      <c r="O237" s="34">
        <f>IF(I237&gt;399,1,0)*Data!$D$7*Data!$D$17</f>
        <v>0</v>
      </c>
      <c r="P237" s="34">
        <f>IF(I237&gt;499,1,0)*Data!$D$8*Data!$D$17</f>
        <v>0</v>
      </c>
      <c r="Q237" s="34">
        <f>IF(I237&gt;599,1,0)*Data!$D$9*Data!$D$17</f>
        <v>0</v>
      </c>
      <c r="R237" s="34">
        <f t="shared" si="63"/>
        <v>-1</v>
      </c>
      <c r="S237" s="34">
        <f t="shared" si="64"/>
        <v>1</v>
      </c>
      <c r="T237" s="34">
        <f t="shared" si="51"/>
        <v>-0.8333333333333334</v>
      </c>
      <c r="U237" s="34">
        <f t="shared" si="65"/>
        <v>0.6944444444444445</v>
      </c>
      <c r="V237" s="89">
        <f t="shared" si="52"/>
        <v>2.251474735072685</v>
      </c>
      <c r="W237" s="89">
        <f t="shared" si="53"/>
        <v>-0.777145961456971</v>
      </c>
      <c r="X237" s="89">
        <f t="shared" si="54"/>
        <v>-1</v>
      </c>
      <c r="Y237" s="89">
        <f t="shared" si="55"/>
        <v>0.6293203910498373</v>
      </c>
      <c r="Z237" s="89">
        <f t="shared" si="56"/>
        <v>0.12929405883031717</v>
      </c>
      <c r="AA237" s="89">
        <f t="shared" si="57"/>
        <v>0.8668739296741161</v>
      </c>
      <c r="AB237" s="89">
        <f t="shared" si="58"/>
        <v>-0.16666666666666666</v>
      </c>
      <c r="AC237" s="89">
        <f t="shared" si="59"/>
        <v>0.9961679885044333</v>
      </c>
      <c r="AD237" s="89">
        <f t="shared" si="66"/>
        <v>0.9923506613209688</v>
      </c>
      <c r="AE237" s="89">
        <f t="shared" si="60"/>
        <v>-1.8295013218377667</v>
      </c>
      <c r="AF237" s="34">
        <f t="shared" si="67"/>
        <v>3.347075086606136</v>
      </c>
    </row>
    <row r="238" spans="8:32" ht="12.75">
      <c r="H238" s="34">
        <f t="shared" si="61"/>
        <v>21.6</v>
      </c>
      <c r="I238" s="34">
        <v>216</v>
      </c>
      <c r="J238" s="34">
        <f t="shared" si="62"/>
        <v>217</v>
      </c>
      <c r="K238" s="34">
        <f>IF(I238&gt;=0,1,0)*Data!$D$3*Data!$D$17</f>
        <v>-2</v>
      </c>
      <c r="L238" s="34">
        <f>IF(I238&gt;99,1,0)*Data!$D$4*Data!$D$17</f>
        <v>4</v>
      </c>
      <c r="M238" s="34">
        <f>IF(I238&gt;199,1,0)*Data!$D$5*Data!$D$17</f>
        <v>-3</v>
      </c>
      <c r="N238" s="34">
        <f>IF(I238&gt;299,1,0)*Data!$D$6*Data!$D$17</f>
        <v>0</v>
      </c>
      <c r="O238" s="34">
        <f>IF(I238&gt;399,1,0)*Data!$D$7*Data!$D$17</f>
        <v>0</v>
      </c>
      <c r="P238" s="34">
        <f>IF(I238&gt;499,1,0)*Data!$D$8*Data!$D$17</f>
        <v>0</v>
      </c>
      <c r="Q238" s="34">
        <f>IF(I238&gt;599,1,0)*Data!$D$9*Data!$D$17</f>
        <v>0</v>
      </c>
      <c r="R238" s="34">
        <f t="shared" si="63"/>
        <v>-1</v>
      </c>
      <c r="S238" s="34">
        <f t="shared" si="64"/>
        <v>1</v>
      </c>
      <c r="T238" s="34">
        <f t="shared" si="51"/>
        <v>-0.8333333333333334</v>
      </c>
      <c r="U238" s="34">
        <f t="shared" si="65"/>
        <v>0.6944444444444445</v>
      </c>
      <c r="V238" s="89">
        <f t="shared" si="52"/>
        <v>2.2619467105846507</v>
      </c>
      <c r="W238" s="89">
        <f t="shared" si="53"/>
        <v>-0.7705132427757895</v>
      </c>
      <c r="X238" s="89">
        <f t="shared" si="54"/>
        <v>-1</v>
      </c>
      <c r="Y238" s="89">
        <f t="shared" si="55"/>
        <v>0.6374239897486894</v>
      </c>
      <c r="Z238" s="89">
        <f t="shared" si="56"/>
        <v>0.12819057098903458</v>
      </c>
      <c r="AA238" s="89">
        <f t="shared" si="57"/>
        <v>0.8780364449024202</v>
      </c>
      <c r="AB238" s="89">
        <f t="shared" si="58"/>
        <v>-0.16666666666666666</v>
      </c>
      <c r="AC238" s="89">
        <f t="shared" si="59"/>
        <v>1.0062270158914548</v>
      </c>
      <c r="AD238" s="89">
        <f t="shared" si="66"/>
        <v>1.012492807509822</v>
      </c>
      <c r="AE238" s="89">
        <f t="shared" si="60"/>
        <v>-1.8395603492247883</v>
      </c>
      <c r="AF238" s="34">
        <f t="shared" si="67"/>
        <v>3.383982278440025</v>
      </c>
    </row>
    <row r="239" spans="8:32" ht="12.75">
      <c r="H239" s="34">
        <f t="shared" si="61"/>
        <v>21.7</v>
      </c>
      <c r="I239" s="34">
        <v>217</v>
      </c>
      <c r="J239" s="34">
        <f t="shared" si="62"/>
        <v>218</v>
      </c>
      <c r="K239" s="34">
        <f>IF(I239&gt;=0,1,0)*Data!$D$3*Data!$D$17</f>
        <v>-2</v>
      </c>
      <c r="L239" s="34">
        <f>IF(I239&gt;99,1,0)*Data!$D$4*Data!$D$17</f>
        <v>4</v>
      </c>
      <c r="M239" s="34">
        <f>IF(I239&gt;199,1,0)*Data!$D$5*Data!$D$17</f>
        <v>-3</v>
      </c>
      <c r="N239" s="34">
        <f>IF(I239&gt;299,1,0)*Data!$D$6*Data!$D$17</f>
        <v>0</v>
      </c>
      <c r="O239" s="34">
        <f>IF(I239&gt;399,1,0)*Data!$D$7*Data!$D$17</f>
        <v>0</v>
      </c>
      <c r="P239" s="34">
        <f>IF(I239&gt;499,1,0)*Data!$D$8*Data!$D$17</f>
        <v>0</v>
      </c>
      <c r="Q239" s="34">
        <f>IF(I239&gt;599,1,0)*Data!$D$9*Data!$D$17</f>
        <v>0</v>
      </c>
      <c r="R239" s="34">
        <f t="shared" si="63"/>
        <v>-1</v>
      </c>
      <c r="S239" s="34">
        <f t="shared" si="64"/>
        <v>1</v>
      </c>
      <c r="T239" s="34">
        <f t="shared" si="51"/>
        <v>-0.8333333333333334</v>
      </c>
      <c r="U239" s="34">
        <f t="shared" si="65"/>
        <v>0.6944444444444445</v>
      </c>
      <c r="V239" s="89">
        <f t="shared" si="52"/>
        <v>2.272418686096617</v>
      </c>
      <c r="W239" s="89">
        <f t="shared" si="53"/>
        <v>-0.7637960286346424</v>
      </c>
      <c r="X239" s="89">
        <f t="shared" si="54"/>
        <v>-1</v>
      </c>
      <c r="Y239" s="89">
        <f t="shared" si="55"/>
        <v>0.6454576877239504</v>
      </c>
      <c r="Z239" s="89">
        <f t="shared" si="56"/>
        <v>0.12707302560706657</v>
      </c>
      <c r="AA239" s="89">
        <f t="shared" si="57"/>
        <v>0.8891026735399695</v>
      </c>
      <c r="AB239" s="89">
        <f t="shared" si="58"/>
        <v>-0.16666666666666666</v>
      </c>
      <c r="AC239" s="89">
        <f t="shared" si="59"/>
        <v>1.016175699147036</v>
      </c>
      <c r="AD239" s="89">
        <f t="shared" si="66"/>
        <v>1.0326130515369676</v>
      </c>
      <c r="AE239" s="89">
        <f t="shared" si="60"/>
        <v>-1.8495090324803694</v>
      </c>
      <c r="AF239" s="34">
        <f t="shared" si="67"/>
        <v>3.4206836612264717</v>
      </c>
    </row>
    <row r="240" spans="8:32" ht="12.75">
      <c r="H240" s="34">
        <f t="shared" si="61"/>
        <v>21.8</v>
      </c>
      <c r="I240" s="34">
        <v>218</v>
      </c>
      <c r="J240" s="34">
        <f t="shared" si="62"/>
        <v>219</v>
      </c>
      <c r="K240" s="34">
        <f>IF(I240&gt;=0,1,0)*Data!$D$3*Data!$D$17</f>
        <v>-2</v>
      </c>
      <c r="L240" s="34">
        <f>IF(I240&gt;99,1,0)*Data!$D$4*Data!$D$17</f>
        <v>4</v>
      </c>
      <c r="M240" s="34">
        <f>IF(I240&gt;199,1,0)*Data!$D$5*Data!$D$17</f>
        <v>-3</v>
      </c>
      <c r="N240" s="34">
        <f>IF(I240&gt;299,1,0)*Data!$D$6*Data!$D$17</f>
        <v>0</v>
      </c>
      <c r="O240" s="34">
        <f>IF(I240&gt;399,1,0)*Data!$D$7*Data!$D$17</f>
        <v>0</v>
      </c>
      <c r="P240" s="34">
        <f>IF(I240&gt;499,1,0)*Data!$D$8*Data!$D$17</f>
        <v>0</v>
      </c>
      <c r="Q240" s="34">
        <f>IF(I240&gt;599,1,0)*Data!$D$9*Data!$D$17</f>
        <v>0</v>
      </c>
      <c r="R240" s="34">
        <f t="shared" si="63"/>
        <v>-1</v>
      </c>
      <c r="S240" s="34">
        <f t="shared" si="64"/>
        <v>1</v>
      </c>
      <c r="T240" s="34">
        <f t="shared" si="51"/>
        <v>-0.8333333333333334</v>
      </c>
      <c r="U240" s="34">
        <f t="shared" si="65"/>
        <v>0.6944444444444445</v>
      </c>
      <c r="V240" s="89">
        <f t="shared" si="52"/>
        <v>2.2828906616085827</v>
      </c>
      <c r="W240" s="89">
        <f t="shared" si="53"/>
        <v>-0.7569950556517567</v>
      </c>
      <c r="X240" s="89">
        <f t="shared" si="54"/>
        <v>-1</v>
      </c>
      <c r="Y240" s="89">
        <f t="shared" si="55"/>
        <v>0.6534206039901052</v>
      </c>
      <c r="Z240" s="89">
        <f t="shared" si="56"/>
        <v>0.12594154523585796</v>
      </c>
      <c r="AA240" s="89">
        <f t="shared" si="57"/>
        <v>0.9000714020500884</v>
      </c>
      <c r="AB240" s="89">
        <f t="shared" si="58"/>
        <v>-0.16666666666666666</v>
      </c>
      <c r="AC240" s="89">
        <f t="shared" si="59"/>
        <v>1.0260129472859463</v>
      </c>
      <c r="AD240" s="89">
        <f t="shared" si="66"/>
        <v>1.052702567998394</v>
      </c>
      <c r="AE240" s="89">
        <f t="shared" si="60"/>
        <v>-1.8593462806192798</v>
      </c>
      <c r="AF240" s="34">
        <f t="shared" si="67"/>
        <v>3.4571685912527492</v>
      </c>
    </row>
    <row r="241" spans="8:32" ht="12.75">
      <c r="H241" s="34">
        <f t="shared" si="61"/>
        <v>21.9</v>
      </c>
      <c r="I241" s="34">
        <v>219</v>
      </c>
      <c r="J241" s="34">
        <f t="shared" si="62"/>
        <v>220</v>
      </c>
      <c r="K241" s="34">
        <f>IF(I241&gt;=0,1,0)*Data!$D$3*Data!$D$17</f>
        <v>-2</v>
      </c>
      <c r="L241" s="34">
        <f>IF(I241&gt;99,1,0)*Data!$D$4*Data!$D$17</f>
        <v>4</v>
      </c>
      <c r="M241" s="34">
        <f>IF(I241&gt;199,1,0)*Data!$D$5*Data!$D$17</f>
        <v>-3</v>
      </c>
      <c r="N241" s="34">
        <f>IF(I241&gt;299,1,0)*Data!$D$6*Data!$D$17</f>
        <v>0</v>
      </c>
      <c r="O241" s="34">
        <f>IF(I241&gt;399,1,0)*Data!$D$7*Data!$D$17</f>
        <v>0</v>
      </c>
      <c r="P241" s="34">
        <f>IF(I241&gt;499,1,0)*Data!$D$8*Data!$D$17</f>
        <v>0</v>
      </c>
      <c r="Q241" s="34">
        <f>IF(I241&gt;599,1,0)*Data!$D$9*Data!$D$17</f>
        <v>0</v>
      </c>
      <c r="R241" s="34">
        <f t="shared" si="63"/>
        <v>-1</v>
      </c>
      <c r="S241" s="34">
        <f t="shared" si="64"/>
        <v>1</v>
      </c>
      <c r="T241" s="34">
        <f t="shared" si="51"/>
        <v>-0.8333333333333334</v>
      </c>
      <c r="U241" s="34">
        <f t="shared" si="65"/>
        <v>0.6944444444444445</v>
      </c>
      <c r="V241" s="89">
        <f t="shared" si="52"/>
        <v>2.293362637120549</v>
      </c>
      <c r="W241" s="89">
        <f t="shared" si="53"/>
        <v>-0.7501110696304597</v>
      </c>
      <c r="X241" s="89">
        <f t="shared" si="54"/>
        <v>-1</v>
      </c>
      <c r="Y241" s="89">
        <f t="shared" si="55"/>
        <v>0.6613118653236517</v>
      </c>
      <c r="Z241" s="89">
        <f t="shared" si="56"/>
        <v>0.12479625395498196</v>
      </c>
      <c r="AA241" s="89">
        <f t="shared" si="57"/>
        <v>0.91094142758809</v>
      </c>
      <c r="AB241" s="89">
        <f t="shared" si="58"/>
        <v>-0.16666666666666666</v>
      </c>
      <c r="AC241" s="89">
        <f t="shared" si="59"/>
        <v>1.035737681543072</v>
      </c>
      <c r="AD241" s="89">
        <f t="shared" si="66"/>
        <v>1.0727525449682183</v>
      </c>
      <c r="AE241" s="89">
        <f t="shared" si="60"/>
        <v>-1.8690710148764054</v>
      </c>
      <c r="AF241" s="34">
        <f t="shared" si="67"/>
        <v>3.493426458651116</v>
      </c>
    </row>
    <row r="242" spans="8:32" ht="12.75">
      <c r="H242" s="34">
        <f t="shared" si="61"/>
        <v>22</v>
      </c>
      <c r="I242" s="34">
        <v>220</v>
      </c>
      <c r="J242" s="34">
        <f t="shared" si="62"/>
        <v>221</v>
      </c>
      <c r="K242" s="34">
        <f>IF(I242&gt;=0,1,0)*Data!$D$3*Data!$D$17</f>
        <v>-2</v>
      </c>
      <c r="L242" s="34">
        <f>IF(I242&gt;99,1,0)*Data!$D$4*Data!$D$17</f>
        <v>4</v>
      </c>
      <c r="M242" s="34">
        <f>IF(I242&gt;199,1,0)*Data!$D$5*Data!$D$17</f>
        <v>-3</v>
      </c>
      <c r="N242" s="34">
        <f>IF(I242&gt;299,1,0)*Data!$D$6*Data!$D$17</f>
        <v>0</v>
      </c>
      <c r="O242" s="34">
        <f>IF(I242&gt;399,1,0)*Data!$D$7*Data!$D$17</f>
        <v>0</v>
      </c>
      <c r="P242" s="34">
        <f>IF(I242&gt;499,1,0)*Data!$D$8*Data!$D$17</f>
        <v>0</v>
      </c>
      <c r="Q242" s="34">
        <f>IF(I242&gt;599,1,0)*Data!$D$9*Data!$D$17</f>
        <v>0</v>
      </c>
      <c r="R242" s="34">
        <f t="shared" si="63"/>
        <v>-1</v>
      </c>
      <c r="S242" s="34">
        <f t="shared" si="64"/>
        <v>1</v>
      </c>
      <c r="T242" s="34">
        <f t="shared" si="51"/>
        <v>-0.8333333333333334</v>
      </c>
      <c r="U242" s="34">
        <f t="shared" si="65"/>
        <v>0.6944444444444445</v>
      </c>
      <c r="V242" s="89">
        <f t="shared" si="52"/>
        <v>2.3038346126325147</v>
      </c>
      <c r="W242" s="89">
        <f t="shared" si="53"/>
        <v>-0.7431448254773945</v>
      </c>
      <c r="X242" s="89">
        <f t="shared" si="54"/>
        <v>-1</v>
      </c>
      <c r="Y242" s="89">
        <f t="shared" si="55"/>
        <v>0.6691306063588579</v>
      </c>
      <c r="Z242" s="89">
        <f t="shared" si="56"/>
        <v>0.12363727735853389</v>
      </c>
      <c r="AA242" s="89">
        <f t="shared" si="57"/>
        <v>0.9217115581331794</v>
      </c>
      <c r="AB242" s="89">
        <f t="shared" si="58"/>
        <v>-0.16666666666666666</v>
      </c>
      <c r="AC242" s="89">
        <f t="shared" si="59"/>
        <v>1.0453488354917133</v>
      </c>
      <c r="AD242" s="89">
        <f t="shared" si="66"/>
        <v>1.0927541878638811</v>
      </c>
      <c r="AE242" s="89">
        <f t="shared" si="60"/>
        <v>-1.8786821688250468</v>
      </c>
      <c r="AF242" s="34">
        <f t="shared" si="67"/>
        <v>3.5294466914611817</v>
      </c>
    </row>
    <row r="243" spans="8:32" ht="12.75">
      <c r="H243" s="34">
        <f t="shared" si="61"/>
        <v>22.1</v>
      </c>
      <c r="I243" s="34">
        <v>221</v>
      </c>
      <c r="J243" s="34">
        <f t="shared" si="62"/>
        <v>222</v>
      </c>
      <c r="K243" s="34">
        <f>IF(I243&gt;=0,1,0)*Data!$D$3*Data!$D$17</f>
        <v>-2</v>
      </c>
      <c r="L243" s="34">
        <f>IF(I243&gt;99,1,0)*Data!$D$4*Data!$D$17</f>
        <v>4</v>
      </c>
      <c r="M243" s="34">
        <f>IF(I243&gt;199,1,0)*Data!$D$5*Data!$D$17</f>
        <v>-3</v>
      </c>
      <c r="N243" s="34">
        <f>IF(I243&gt;299,1,0)*Data!$D$6*Data!$D$17</f>
        <v>0</v>
      </c>
      <c r="O243" s="34">
        <f>IF(I243&gt;399,1,0)*Data!$D$7*Data!$D$17</f>
        <v>0</v>
      </c>
      <c r="P243" s="34">
        <f>IF(I243&gt;499,1,0)*Data!$D$8*Data!$D$17</f>
        <v>0</v>
      </c>
      <c r="Q243" s="34">
        <f>IF(I243&gt;599,1,0)*Data!$D$9*Data!$D$17</f>
        <v>0</v>
      </c>
      <c r="R243" s="34">
        <f t="shared" si="63"/>
        <v>-1</v>
      </c>
      <c r="S243" s="34">
        <f t="shared" si="64"/>
        <v>1</v>
      </c>
      <c r="T243" s="34">
        <f t="shared" si="51"/>
        <v>-0.8333333333333334</v>
      </c>
      <c r="U243" s="34">
        <f t="shared" si="65"/>
        <v>0.6944444444444445</v>
      </c>
      <c r="V243" s="89">
        <f t="shared" si="52"/>
        <v>2.314306588144481</v>
      </c>
      <c r="W243" s="89">
        <f t="shared" si="53"/>
        <v>-0.7360970871197344</v>
      </c>
      <c r="X243" s="89">
        <f t="shared" si="54"/>
        <v>-1</v>
      </c>
      <c r="Y243" s="89">
        <f t="shared" si="55"/>
        <v>0.6768759696826606</v>
      </c>
      <c r="Z243" s="89">
        <f t="shared" si="56"/>
        <v>0.12246474254135795</v>
      </c>
      <c r="AA243" s="89">
        <f t="shared" si="57"/>
        <v>0.9323806126191748</v>
      </c>
      <c r="AB243" s="89">
        <f t="shared" si="58"/>
        <v>-0.16666666666666666</v>
      </c>
      <c r="AC243" s="89">
        <f t="shared" si="59"/>
        <v>1.0548453551605328</v>
      </c>
      <c r="AD243" s="89">
        <f t="shared" si="66"/>
        <v>1.1126987233037506</v>
      </c>
      <c r="AE243" s="89">
        <f t="shared" si="60"/>
        <v>-1.8881786884938663</v>
      </c>
      <c r="AF243" s="34">
        <f t="shared" si="67"/>
        <v>3.5652187596824167</v>
      </c>
    </row>
    <row r="244" spans="8:32" ht="12.75">
      <c r="H244" s="34">
        <f t="shared" si="61"/>
        <v>22.2</v>
      </c>
      <c r="I244" s="34">
        <v>222</v>
      </c>
      <c r="J244" s="34">
        <f t="shared" si="62"/>
        <v>223</v>
      </c>
      <c r="K244" s="34">
        <f>IF(I244&gt;=0,1,0)*Data!$D$3*Data!$D$17</f>
        <v>-2</v>
      </c>
      <c r="L244" s="34">
        <f>IF(I244&gt;99,1,0)*Data!$D$4*Data!$D$17</f>
        <v>4</v>
      </c>
      <c r="M244" s="34">
        <f>IF(I244&gt;199,1,0)*Data!$D$5*Data!$D$17</f>
        <v>-3</v>
      </c>
      <c r="N244" s="34">
        <f>IF(I244&gt;299,1,0)*Data!$D$6*Data!$D$17</f>
        <v>0</v>
      </c>
      <c r="O244" s="34">
        <f>IF(I244&gt;399,1,0)*Data!$D$7*Data!$D$17</f>
        <v>0</v>
      </c>
      <c r="P244" s="34">
        <f>IF(I244&gt;499,1,0)*Data!$D$8*Data!$D$17</f>
        <v>0</v>
      </c>
      <c r="Q244" s="34">
        <f>IF(I244&gt;599,1,0)*Data!$D$9*Data!$D$17</f>
        <v>0</v>
      </c>
      <c r="R244" s="34">
        <f t="shared" si="63"/>
        <v>-1</v>
      </c>
      <c r="S244" s="34">
        <f t="shared" si="64"/>
        <v>1</v>
      </c>
      <c r="T244" s="34">
        <f t="shared" si="51"/>
        <v>-0.8333333333333334</v>
      </c>
      <c r="U244" s="34">
        <f t="shared" si="65"/>
        <v>0.6944444444444445</v>
      </c>
      <c r="V244" s="89">
        <f t="shared" si="52"/>
        <v>2.3247785636564466</v>
      </c>
      <c r="W244" s="89">
        <f t="shared" si="53"/>
        <v>-0.7289686274214118</v>
      </c>
      <c r="X244" s="89">
        <f t="shared" si="54"/>
        <v>-1</v>
      </c>
      <c r="Y244" s="89">
        <f t="shared" si="55"/>
        <v>0.6845471059286884</v>
      </c>
      <c r="Z244" s="89">
        <f t="shared" si="56"/>
        <v>0.12127877808511016</v>
      </c>
      <c r="AA244" s="89">
        <f t="shared" si="57"/>
        <v>0.9429474210640215</v>
      </c>
      <c r="AB244" s="89">
        <f t="shared" si="58"/>
        <v>-0.16666666666666666</v>
      </c>
      <c r="AC244" s="89">
        <f t="shared" si="59"/>
        <v>1.0642261991491317</v>
      </c>
      <c r="AD244" s="89">
        <f t="shared" si="66"/>
        <v>1.1325774029554074</v>
      </c>
      <c r="AE244" s="89">
        <f t="shared" si="60"/>
        <v>-1.897559532482465</v>
      </c>
      <c r="AF244" s="34">
        <f t="shared" si="67"/>
        <v>3.600732179315071</v>
      </c>
    </row>
    <row r="245" spans="8:32" ht="12.75">
      <c r="H245" s="34">
        <f t="shared" si="61"/>
        <v>22.3</v>
      </c>
      <c r="I245" s="34">
        <v>223</v>
      </c>
      <c r="J245" s="34">
        <f t="shared" si="62"/>
        <v>224</v>
      </c>
      <c r="K245" s="34">
        <f>IF(I245&gt;=0,1,0)*Data!$D$3*Data!$D$17</f>
        <v>-2</v>
      </c>
      <c r="L245" s="34">
        <f>IF(I245&gt;99,1,0)*Data!$D$4*Data!$D$17</f>
        <v>4</v>
      </c>
      <c r="M245" s="34">
        <f>IF(I245&gt;199,1,0)*Data!$D$5*Data!$D$17</f>
        <v>-3</v>
      </c>
      <c r="N245" s="34">
        <f>IF(I245&gt;299,1,0)*Data!$D$6*Data!$D$17</f>
        <v>0</v>
      </c>
      <c r="O245" s="34">
        <f>IF(I245&gt;399,1,0)*Data!$D$7*Data!$D$17</f>
        <v>0</v>
      </c>
      <c r="P245" s="34">
        <f>IF(I245&gt;499,1,0)*Data!$D$8*Data!$D$17</f>
        <v>0</v>
      </c>
      <c r="Q245" s="34">
        <f>IF(I245&gt;599,1,0)*Data!$D$9*Data!$D$17</f>
        <v>0</v>
      </c>
      <c r="R245" s="34">
        <f t="shared" si="63"/>
        <v>-1</v>
      </c>
      <c r="S245" s="34">
        <f t="shared" si="64"/>
        <v>1</v>
      </c>
      <c r="T245" s="34">
        <f t="shared" si="51"/>
        <v>-0.8333333333333334</v>
      </c>
      <c r="U245" s="34">
        <f t="shared" si="65"/>
        <v>0.6944444444444445</v>
      </c>
      <c r="V245" s="89">
        <f t="shared" si="52"/>
        <v>2.335250539168413</v>
      </c>
      <c r="W245" s="89">
        <f t="shared" si="53"/>
        <v>-0.7217602280983623</v>
      </c>
      <c r="X245" s="89">
        <f t="shared" si="54"/>
        <v>-1</v>
      </c>
      <c r="Y245" s="89">
        <f t="shared" si="55"/>
        <v>0.6921431738704067</v>
      </c>
      <c r="Z245" s="89">
        <f t="shared" si="56"/>
        <v>0.12007951404415769</v>
      </c>
      <c r="AA245" s="89">
        <f t="shared" si="57"/>
        <v>0.9534108246980973</v>
      </c>
      <c r="AB245" s="89">
        <f t="shared" si="58"/>
        <v>-0.16666666666666666</v>
      </c>
      <c r="AC245" s="89">
        <f t="shared" si="59"/>
        <v>1.073490338742255</v>
      </c>
      <c r="AD245" s="89">
        <f t="shared" si="66"/>
        <v>1.1523815073729613</v>
      </c>
      <c r="AE245" s="89">
        <f t="shared" si="60"/>
        <v>-1.9068236720755882</v>
      </c>
      <c r="AF245" s="34">
        <f t="shared" si="67"/>
        <v>3.6359765163878306</v>
      </c>
    </row>
    <row r="246" spans="8:32" ht="12.75">
      <c r="H246" s="34">
        <f t="shared" si="61"/>
        <v>22.4</v>
      </c>
      <c r="I246" s="34">
        <v>224</v>
      </c>
      <c r="J246" s="34">
        <f t="shared" si="62"/>
        <v>225</v>
      </c>
      <c r="K246" s="34">
        <f>IF(I246&gt;=0,1,0)*Data!$D$3*Data!$D$17</f>
        <v>-2</v>
      </c>
      <c r="L246" s="34">
        <f>IF(I246&gt;99,1,0)*Data!$D$4*Data!$D$17</f>
        <v>4</v>
      </c>
      <c r="M246" s="34">
        <f>IF(I246&gt;199,1,0)*Data!$D$5*Data!$D$17</f>
        <v>-3</v>
      </c>
      <c r="N246" s="34">
        <f>IF(I246&gt;299,1,0)*Data!$D$6*Data!$D$17</f>
        <v>0</v>
      </c>
      <c r="O246" s="34">
        <f>IF(I246&gt;399,1,0)*Data!$D$7*Data!$D$17</f>
        <v>0</v>
      </c>
      <c r="P246" s="34">
        <f>IF(I246&gt;499,1,0)*Data!$D$8*Data!$D$17</f>
        <v>0</v>
      </c>
      <c r="Q246" s="34">
        <f>IF(I246&gt;599,1,0)*Data!$D$9*Data!$D$17</f>
        <v>0</v>
      </c>
      <c r="R246" s="34">
        <f t="shared" si="63"/>
        <v>-1</v>
      </c>
      <c r="S246" s="34">
        <f t="shared" si="64"/>
        <v>1</v>
      </c>
      <c r="T246" s="34">
        <f t="shared" si="51"/>
        <v>-0.8333333333333334</v>
      </c>
      <c r="U246" s="34">
        <f t="shared" si="65"/>
        <v>0.6944444444444445</v>
      </c>
      <c r="V246" s="89">
        <f t="shared" si="52"/>
        <v>2.3457225146803786</v>
      </c>
      <c r="W246" s="89">
        <f t="shared" si="53"/>
        <v>-0.7144726796328036</v>
      </c>
      <c r="X246" s="89">
        <f t="shared" si="54"/>
        <v>-1</v>
      </c>
      <c r="Y246" s="89">
        <f t="shared" si="55"/>
        <v>0.6996633405133652</v>
      </c>
      <c r="Z246" s="89">
        <f t="shared" si="56"/>
        <v>0.11886708193131719</v>
      </c>
      <c r="AA246" s="89">
        <f t="shared" si="57"/>
        <v>0.9637696760912813</v>
      </c>
      <c r="AB246" s="89">
        <f t="shared" si="58"/>
        <v>-0.16666666666666666</v>
      </c>
      <c r="AC246" s="89">
        <f t="shared" si="59"/>
        <v>1.0826367580225984</v>
      </c>
      <c r="AD246" s="89">
        <f t="shared" si="66"/>
        <v>1.1721023498216823</v>
      </c>
      <c r="AE246" s="89">
        <f t="shared" si="60"/>
        <v>-1.9159700913559319</v>
      </c>
      <c r="AF246" s="34">
        <f t="shared" si="67"/>
        <v>3.670941390970458</v>
      </c>
    </row>
    <row r="247" spans="8:32" ht="12.75">
      <c r="H247" s="34">
        <f t="shared" si="61"/>
        <v>22.5</v>
      </c>
      <c r="I247" s="34">
        <v>225</v>
      </c>
      <c r="J247" s="34">
        <f t="shared" si="62"/>
        <v>226</v>
      </c>
      <c r="K247" s="34">
        <f>IF(I247&gt;=0,1,0)*Data!$D$3*Data!$D$17</f>
        <v>-2</v>
      </c>
      <c r="L247" s="34">
        <f>IF(I247&gt;99,1,0)*Data!$D$4*Data!$D$17</f>
        <v>4</v>
      </c>
      <c r="M247" s="34">
        <f>IF(I247&gt;199,1,0)*Data!$D$5*Data!$D$17</f>
        <v>-3</v>
      </c>
      <c r="N247" s="34">
        <f>IF(I247&gt;299,1,0)*Data!$D$6*Data!$D$17</f>
        <v>0</v>
      </c>
      <c r="O247" s="34">
        <f>IF(I247&gt;399,1,0)*Data!$D$7*Data!$D$17</f>
        <v>0</v>
      </c>
      <c r="P247" s="34">
        <f>IF(I247&gt;499,1,0)*Data!$D$8*Data!$D$17</f>
        <v>0</v>
      </c>
      <c r="Q247" s="34">
        <f>IF(I247&gt;599,1,0)*Data!$D$9*Data!$D$17</f>
        <v>0</v>
      </c>
      <c r="R247" s="34">
        <f t="shared" si="63"/>
        <v>-1</v>
      </c>
      <c r="S247" s="34">
        <f t="shared" si="64"/>
        <v>1</v>
      </c>
      <c r="T247" s="34">
        <f t="shared" si="51"/>
        <v>-0.8333333333333334</v>
      </c>
      <c r="U247" s="34">
        <f t="shared" si="65"/>
        <v>0.6944444444444445</v>
      </c>
      <c r="V247" s="89">
        <f t="shared" si="52"/>
        <v>2.356194490192345</v>
      </c>
      <c r="W247" s="89">
        <f t="shared" si="53"/>
        <v>-0.7071067811865476</v>
      </c>
      <c r="X247" s="89">
        <f t="shared" si="54"/>
        <v>-1</v>
      </c>
      <c r="Y247" s="89">
        <f t="shared" si="55"/>
        <v>0.7071067811865475</v>
      </c>
      <c r="Z247" s="89">
        <f t="shared" si="56"/>
        <v>0.11764161470343262</v>
      </c>
      <c r="AA247" s="89">
        <f t="shared" si="57"/>
        <v>0.974022839278785</v>
      </c>
      <c r="AB247" s="89">
        <f t="shared" si="58"/>
        <v>-0.16666666666666666</v>
      </c>
      <c r="AC247" s="89">
        <f t="shared" si="59"/>
        <v>1.0916644539822176</v>
      </c>
      <c r="AD247" s="89">
        <f t="shared" si="66"/>
        <v>1.191731280088293</v>
      </c>
      <c r="AE247" s="89">
        <f t="shared" si="60"/>
        <v>-1.9249977873155508</v>
      </c>
      <c r="AF247" s="34">
        <f t="shared" si="67"/>
        <v>3.7056164811697667</v>
      </c>
    </row>
    <row r="248" spans="8:32" ht="12.75">
      <c r="H248" s="34">
        <f t="shared" si="61"/>
        <v>22.6</v>
      </c>
      <c r="I248" s="34">
        <v>226</v>
      </c>
      <c r="J248" s="34">
        <f t="shared" si="62"/>
        <v>227</v>
      </c>
      <c r="K248" s="34">
        <f>IF(I248&gt;=0,1,0)*Data!$D$3*Data!$D$17</f>
        <v>-2</v>
      </c>
      <c r="L248" s="34">
        <f>IF(I248&gt;99,1,0)*Data!$D$4*Data!$D$17</f>
        <v>4</v>
      </c>
      <c r="M248" s="34">
        <f>IF(I248&gt;199,1,0)*Data!$D$5*Data!$D$17</f>
        <v>-3</v>
      </c>
      <c r="N248" s="34">
        <f>IF(I248&gt;299,1,0)*Data!$D$6*Data!$D$17</f>
        <v>0</v>
      </c>
      <c r="O248" s="34">
        <f>IF(I248&gt;399,1,0)*Data!$D$7*Data!$D$17</f>
        <v>0</v>
      </c>
      <c r="P248" s="34">
        <f>IF(I248&gt;499,1,0)*Data!$D$8*Data!$D$17</f>
        <v>0</v>
      </c>
      <c r="Q248" s="34">
        <f>IF(I248&gt;599,1,0)*Data!$D$9*Data!$D$17</f>
        <v>0</v>
      </c>
      <c r="R248" s="34">
        <f t="shared" si="63"/>
        <v>-1</v>
      </c>
      <c r="S248" s="34">
        <f t="shared" si="64"/>
        <v>1</v>
      </c>
      <c r="T248" s="34">
        <f t="shared" si="51"/>
        <v>-0.8333333333333334</v>
      </c>
      <c r="U248" s="34">
        <f t="shared" si="65"/>
        <v>0.6944444444444445</v>
      </c>
      <c r="V248" s="89">
        <f t="shared" si="52"/>
        <v>2.3666664657043106</v>
      </c>
      <c r="W248" s="89">
        <f t="shared" si="53"/>
        <v>-0.6996633405133657</v>
      </c>
      <c r="X248" s="89">
        <f t="shared" si="54"/>
        <v>-1</v>
      </c>
      <c r="Y248" s="89">
        <f t="shared" si="55"/>
        <v>0.7144726796328031</v>
      </c>
      <c r="Z248" s="89">
        <f t="shared" si="56"/>
        <v>0.11640324674679538</v>
      </c>
      <c r="AA248" s="89">
        <f t="shared" si="57"/>
        <v>0.9841691898857217</v>
      </c>
      <c r="AB248" s="89">
        <f t="shared" si="58"/>
        <v>-0.16666666666666666</v>
      </c>
      <c r="AC248" s="89">
        <f t="shared" si="59"/>
        <v>1.1005724366325171</v>
      </c>
      <c r="AD248" s="89">
        <f t="shared" si="66"/>
        <v>1.211259688275236</v>
      </c>
      <c r="AE248" s="89">
        <f t="shared" si="60"/>
        <v>-1.9339057699658504</v>
      </c>
      <c r="AF248" s="34">
        <f t="shared" si="67"/>
        <v>3.739991527107209</v>
      </c>
    </row>
    <row r="249" spans="8:32" ht="12.75">
      <c r="H249" s="34">
        <f t="shared" si="61"/>
        <v>22.7</v>
      </c>
      <c r="I249" s="34">
        <v>227</v>
      </c>
      <c r="J249" s="34">
        <f t="shared" si="62"/>
        <v>228</v>
      </c>
      <c r="K249" s="34">
        <f>IF(I249&gt;=0,1,0)*Data!$D$3*Data!$D$17</f>
        <v>-2</v>
      </c>
      <c r="L249" s="34">
        <f>IF(I249&gt;99,1,0)*Data!$D$4*Data!$D$17</f>
        <v>4</v>
      </c>
      <c r="M249" s="34">
        <f>IF(I249&gt;199,1,0)*Data!$D$5*Data!$D$17</f>
        <v>-3</v>
      </c>
      <c r="N249" s="34">
        <f>IF(I249&gt;299,1,0)*Data!$D$6*Data!$D$17</f>
        <v>0</v>
      </c>
      <c r="O249" s="34">
        <f>IF(I249&gt;399,1,0)*Data!$D$7*Data!$D$17</f>
        <v>0</v>
      </c>
      <c r="P249" s="34">
        <f>IF(I249&gt;499,1,0)*Data!$D$8*Data!$D$17</f>
        <v>0</v>
      </c>
      <c r="Q249" s="34">
        <f>IF(I249&gt;599,1,0)*Data!$D$9*Data!$D$17</f>
        <v>0</v>
      </c>
      <c r="R249" s="34">
        <f t="shared" si="63"/>
        <v>-1</v>
      </c>
      <c r="S249" s="34">
        <f t="shared" si="64"/>
        <v>1</v>
      </c>
      <c r="T249" s="34">
        <f t="shared" si="51"/>
        <v>-0.8333333333333334</v>
      </c>
      <c r="U249" s="34">
        <f t="shared" si="65"/>
        <v>0.6944444444444445</v>
      </c>
      <c r="V249" s="89">
        <f t="shared" si="52"/>
        <v>2.377138441216277</v>
      </c>
      <c r="W249" s="89">
        <f t="shared" si="53"/>
        <v>-0.6921431738704068</v>
      </c>
      <c r="X249" s="89">
        <f t="shared" si="54"/>
        <v>-1</v>
      </c>
      <c r="Y249" s="89">
        <f t="shared" si="55"/>
        <v>0.7217602280983622</v>
      </c>
      <c r="Z249" s="89">
        <f t="shared" si="56"/>
        <v>0.11515211386240691</v>
      </c>
      <c r="AA249" s="89">
        <f t="shared" si="57"/>
        <v>0.9942076152504091</v>
      </c>
      <c r="AB249" s="89">
        <f t="shared" si="58"/>
        <v>-0.16666666666666666</v>
      </c>
      <c r="AC249" s="89">
        <f t="shared" si="59"/>
        <v>1.109359729112816</v>
      </c>
      <c r="AD249" s="89">
        <f t="shared" si="66"/>
        <v>1.2306790085772608</v>
      </c>
      <c r="AE249" s="89">
        <f t="shared" si="60"/>
        <v>-1.9426930624461494</v>
      </c>
      <c r="AF249" s="34">
        <f t="shared" si="67"/>
        <v>3.7740563348763985</v>
      </c>
    </row>
    <row r="250" spans="8:32" ht="12.75">
      <c r="H250" s="34">
        <f t="shared" si="61"/>
        <v>22.8</v>
      </c>
      <c r="I250" s="34">
        <v>228</v>
      </c>
      <c r="J250" s="34">
        <f t="shared" si="62"/>
        <v>229</v>
      </c>
      <c r="K250" s="34">
        <f>IF(I250&gt;=0,1,0)*Data!$D$3*Data!$D$17</f>
        <v>-2</v>
      </c>
      <c r="L250" s="34">
        <f>IF(I250&gt;99,1,0)*Data!$D$4*Data!$D$17</f>
        <v>4</v>
      </c>
      <c r="M250" s="34">
        <f>IF(I250&gt;199,1,0)*Data!$D$5*Data!$D$17</f>
        <v>-3</v>
      </c>
      <c r="N250" s="34">
        <f>IF(I250&gt;299,1,0)*Data!$D$6*Data!$D$17</f>
        <v>0</v>
      </c>
      <c r="O250" s="34">
        <f>IF(I250&gt;399,1,0)*Data!$D$7*Data!$D$17</f>
        <v>0</v>
      </c>
      <c r="P250" s="34">
        <f>IF(I250&gt;499,1,0)*Data!$D$8*Data!$D$17</f>
        <v>0</v>
      </c>
      <c r="Q250" s="34">
        <f>IF(I250&gt;599,1,0)*Data!$D$9*Data!$D$17</f>
        <v>0</v>
      </c>
      <c r="R250" s="34">
        <f t="shared" si="63"/>
        <v>-1</v>
      </c>
      <c r="S250" s="34">
        <f t="shared" si="64"/>
        <v>1</v>
      </c>
      <c r="T250" s="34">
        <f t="shared" si="51"/>
        <v>-0.8333333333333334</v>
      </c>
      <c r="U250" s="34">
        <f t="shared" si="65"/>
        <v>0.6944444444444445</v>
      </c>
      <c r="V250" s="89">
        <f t="shared" si="52"/>
        <v>2.3876104167282426</v>
      </c>
      <c r="W250" s="89">
        <f t="shared" si="53"/>
        <v>-0.6845471059286888</v>
      </c>
      <c r="X250" s="89">
        <f t="shared" si="54"/>
        <v>-1</v>
      </c>
      <c r="Y250" s="89">
        <f t="shared" si="55"/>
        <v>0.7289686274214113</v>
      </c>
      <c r="Z250" s="89">
        <f t="shared" si="56"/>
        <v>0.11388835325108711</v>
      </c>
      <c r="AA250" s="89">
        <f t="shared" si="57"/>
        <v>1.0041370145463824</v>
      </c>
      <c r="AB250" s="89">
        <f t="shared" si="58"/>
        <v>-0.16666666666666666</v>
      </c>
      <c r="AC250" s="89">
        <f t="shared" si="59"/>
        <v>1.1180253677974694</v>
      </c>
      <c r="AD250" s="89">
        <f t="shared" si="66"/>
        <v>1.2499807230386668</v>
      </c>
      <c r="AE250" s="89">
        <f t="shared" si="60"/>
        <v>-1.9513587011308027</v>
      </c>
      <c r="AF250" s="34">
        <f t="shared" si="67"/>
        <v>3.8078007804788934</v>
      </c>
    </row>
    <row r="251" spans="8:32" ht="12.75">
      <c r="H251" s="34">
        <f t="shared" si="61"/>
        <v>22.9</v>
      </c>
      <c r="I251" s="34">
        <v>229</v>
      </c>
      <c r="J251" s="34">
        <f t="shared" si="62"/>
        <v>230</v>
      </c>
      <c r="K251" s="34">
        <f>IF(I251&gt;=0,1,0)*Data!$D$3*Data!$D$17</f>
        <v>-2</v>
      </c>
      <c r="L251" s="34">
        <f>IF(I251&gt;99,1,0)*Data!$D$4*Data!$D$17</f>
        <v>4</v>
      </c>
      <c r="M251" s="34">
        <f>IF(I251&gt;199,1,0)*Data!$D$5*Data!$D$17</f>
        <v>-3</v>
      </c>
      <c r="N251" s="34">
        <f>IF(I251&gt;299,1,0)*Data!$D$6*Data!$D$17</f>
        <v>0</v>
      </c>
      <c r="O251" s="34">
        <f>IF(I251&gt;399,1,0)*Data!$D$7*Data!$D$17</f>
        <v>0</v>
      </c>
      <c r="P251" s="34">
        <f>IF(I251&gt;499,1,0)*Data!$D$8*Data!$D$17</f>
        <v>0</v>
      </c>
      <c r="Q251" s="34">
        <f>IF(I251&gt;599,1,0)*Data!$D$9*Data!$D$17</f>
        <v>0</v>
      </c>
      <c r="R251" s="34">
        <f t="shared" si="63"/>
        <v>-1</v>
      </c>
      <c r="S251" s="34">
        <f t="shared" si="64"/>
        <v>1</v>
      </c>
      <c r="T251" s="34">
        <f t="shared" si="51"/>
        <v>-0.8333333333333334</v>
      </c>
      <c r="U251" s="34">
        <f t="shared" si="65"/>
        <v>0.6944444444444445</v>
      </c>
      <c r="V251" s="89">
        <f t="shared" si="52"/>
        <v>2.3980823922402084</v>
      </c>
      <c r="W251" s="89">
        <f t="shared" si="53"/>
        <v>-0.6768759696826611</v>
      </c>
      <c r="X251" s="89">
        <f t="shared" si="54"/>
        <v>-1</v>
      </c>
      <c r="Y251" s="89">
        <f t="shared" si="55"/>
        <v>0.736097087119734</v>
      </c>
      <c r="Z251" s="89">
        <f t="shared" si="56"/>
        <v>0.11261210349842825</v>
      </c>
      <c r="AA251" s="89">
        <f t="shared" si="57"/>
        <v>1.013956298903115</v>
      </c>
      <c r="AB251" s="89">
        <f t="shared" si="58"/>
        <v>-0.16666666666666666</v>
      </c>
      <c r="AC251" s="89">
        <f t="shared" si="59"/>
        <v>1.1265684024015432</v>
      </c>
      <c r="AD251" s="89">
        <f t="shared" si="66"/>
        <v>1.2691563652895654</v>
      </c>
      <c r="AE251" s="89">
        <f t="shared" si="60"/>
        <v>-1.9599017357348765</v>
      </c>
      <c r="AF251" s="34">
        <f t="shared" si="67"/>
        <v>3.8412148137365816</v>
      </c>
    </row>
    <row r="252" spans="8:32" ht="12.75">
      <c r="H252" s="34">
        <f t="shared" si="61"/>
        <v>23</v>
      </c>
      <c r="I252" s="34">
        <v>230</v>
      </c>
      <c r="J252" s="34">
        <f t="shared" si="62"/>
        <v>231</v>
      </c>
      <c r="K252" s="34">
        <f>IF(I252&gt;=0,1,0)*Data!$D$3*Data!$D$17</f>
        <v>-2</v>
      </c>
      <c r="L252" s="34">
        <f>IF(I252&gt;99,1,0)*Data!$D$4*Data!$D$17</f>
        <v>4</v>
      </c>
      <c r="M252" s="34">
        <f>IF(I252&gt;199,1,0)*Data!$D$5*Data!$D$17</f>
        <v>-3</v>
      </c>
      <c r="N252" s="34">
        <f>IF(I252&gt;299,1,0)*Data!$D$6*Data!$D$17</f>
        <v>0</v>
      </c>
      <c r="O252" s="34">
        <f>IF(I252&gt;399,1,0)*Data!$D$7*Data!$D$17</f>
        <v>0</v>
      </c>
      <c r="P252" s="34">
        <f>IF(I252&gt;499,1,0)*Data!$D$8*Data!$D$17</f>
        <v>0</v>
      </c>
      <c r="Q252" s="34">
        <f>IF(I252&gt;599,1,0)*Data!$D$9*Data!$D$17</f>
        <v>0</v>
      </c>
      <c r="R252" s="34">
        <f t="shared" si="63"/>
        <v>-1</v>
      </c>
      <c r="S252" s="34">
        <f t="shared" si="64"/>
        <v>1</v>
      </c>
      <c r="T252" s="34">
        <f t="shared" si="51"/>
        <v>-0.8333333333333334</v>
      </c>
      <c r="U252" s="34">
        <f t="shared" si="65"/>
        <v>0.6944444444444445</v>
      </c>
      <c r="V252" s="89">
        <f t="shared" si="52"/>
        <v>2.4085543677521746</v>
      </c>
      <c r="W252" s="89">
        <f t="shared" si="53"/>
        <v>-0.6691306063588583</v>
      </c>
      <c r="X252" s="89">
        <f t="shared" si="54"/>
        <v>-1</v>
      </c>
      <c r="Y252" s="89">
        <f t="shared" si="55"/>
        <v>0.743144825477394</v>
      </c>
      <c r="Z252" s="89">
        <f t="shared" si="56"/>
        <v>0.11132350455959766</v>
      </c>
      <c r="AA252" s="89">
        <f t="shared" si="57"/>
        <v>1.0236643915254244</v>
      </c>
      <c r="AB252" s="89">
        <f t="shared" si="58"/>
        <v>-0.16666666666666666</v>
      </c>
      <c r="AC252" s="89">
        <f t="shared" si="59"/>
        <v>1.1349878960850222</v>
      </c>
      <c r="AD252" s="89">
        <f t="shared" si="66"/>
        <v>1.288197524259505</v>
      </c>
      <c r="AE252" s="89">
        <f t="shared" si="60"/>
        <v>-1.9683212294183554</v>
      </c>
      <c r="AF252" s="34">
        <f t="shared" si="67"/>
        <v>3.874288462178986</v>
      </c>
    </row>
    <row r="253" spans="8:32" ht="12.75">
      <c r="H253" s="34">
        <f t="shared" si="61"/>
        <v>23.1</v>
      </c>
      <c r="I253" s="34">
        <v>231</v>
      </c>
      <c r="J253" s="34">
        <f t="shared" si="62"/>
        <v>232</v>
      </c>
      <c r="K253" s="34">
        <f>IF(I253&gt;=0,1,0)*Data!$D$3*Data!$D$17</f>
        <v>-2</v>
      </c>
      <c r="L253" s="34">
        <f>IF(I253&gt;99,1,0)*Data!$D$4*Data!$D$17</f>
        <v>4</v>
      </c>
      <c r="M253" s="34">
        <f>IF(I253&gt;199,1,0)*Data!$D$5*Data!$D$17</f>
        <v>-3</v>
      </c>
      <c r="N253" s="34">
        <f>IF(I253&gt;299,1,0)*Data!$D$6*Data!$D$17</f>
        <v>0</v>
      </c>
      <c r="O253" s="34">
        <f>IF(I253&gt;399,1,0)*Data!$D$7*Data!$D$17</f>
        <v>0</v>
      </c>
      <c r="P253" s="34">
        <f>IF(I253&gt;499,1,0)*Data!$D$8*Data!$D$17</f>
        <v>0</v>
      </c>
      <c r="Q253" s="34">
        <f>IF(I253&gt;599,1,0)*Data!$D$9*Data!$D$17</f>
        <v>0</v>
      </c>
      <c r="R253" s="34">
        <f t="shared" si="63"/>
        <v>-1</v>
      </c>
      <c r="S253" s="34">
        <f t="shared" si="64"/>
        <v>1</v>
      </c>
      <c r="T253" s="34">
        <f t="shared" si="51"/>
        <v>-0.8333333333333334</v>
      </c>
      <c r="U253" s="34">
        <f t="shared" si="65"/>
        <v>0.6944444444444445</v>
      </c>
      <c r="V253" s="89">
        <f t="shared" si="52"/>
        <v>2.4190263432641403</v>
      </c>
      <c r="W253" s="89">
        <f t="shared" si="53"/>
        <v>-0.6613118653236522</v>
      </c>
      <c r="X253" s="89">
        <f t="shared" si="54"/>
        <v>-1</v>
      </c>
      <c r="Y253" s="89">
        <f t="shared" si="55"/>
        <v>0.7501110696304593</v>
      </c>
      <c r="Z253" s="89">
        <f t="shared" si="56"/>
        <v>0.1100226977439903</v>
      </c>
      <c r="AA253" s="89">
        <f t="shared" si="57"/>
        <v>1.0332602278115535</v>
      </c>
      <c r="AB253" s="89">
        <f t="shared" si="58"/>
        <v>-0.16666666666666666</v>
      </c>
      <c r="AC253" s="89">
        <f t="shared" si="59"/>
        <v>1.1432829255555437</v>
      </c>
      <c r="AD253" s="89">
        <f t="shared" si="66"/>
        <v>1.3070958478668429</v>
      </c>
      <c r="AE253" s="89">
        <f t="shared" si="60"/>
        <v>-1.976616258888877</v>
      </c>
      <c r="AF253" s="34">
        <f t="shared" si="67"/>
        <v>3.9070118349038596</v>
      </c>
    </row>
    <row r="254" spans="8:32" ht="12.75">
      <c r="H254" s="34">
        <f t="shared" si="61"/>
        <v>23.2</v>
      </c>
      <c r="I254" s="34">
        <v>232</v>
      </c>
      <c r="J254" s="34">
        <f t="shared" si="62"/>
        <v>233</v>
      </c>
      <c r="K254" s="34">
        <f>IF(I254&gt;=0,1,0)*Data!$D$3*Data!$D$17</f>
        <v>-2</v>
      </c>
      <c r="L254" s="34">
        <f>IF(I254&gt;99,1,0)*Data!$D$4*Data!$D$17</f>
        <v>4</v>
      </c>
      <c r="M254" s="34">
        <f>IF(I254&gt;199,1,0)*Data!$D$5*Data!$D$17</f>
        <v>-3</v>
      </c>
      <c r="N254" s="34">
        <f>IF(I254&gt;299,1,0)*Data!$D$6*Data!$D$17</f>
        <v>0</v>
      </c>
      <c r="O254" s="34">
        <f>IF(I254&gt;399,1,0)*Data!$D$7*Data!$D$17</f>
        <v>0</v>
      </c>
      <c r="P254" s="34">
        <f>IF(I254&gt;499,1,0)*Data!$D$8*Data!$D$17</f>
        <v>0</v>
      </c>
      <c r="Q254" s="34">
        <f>IF(I254&gt;599,1,0)*Data!$D$9*Data!$D$17</f>
        <v>0</v>
      </c>
      <c r="R254" s="34">
        <f t="shared" si="63"/>
        <v>-1</v>
      </c>
      <c r="S254" s="34">
        <f t="shared" si="64"/>
        <v>1</v>
      </c>
      <c r="T254" s="34">
        <f t="shared" si="51"/>
        <v>-0.8333333333333334</v>
      </c>
      <c r="U254" s="34">
        <f t="shared" si="65"/>
        <v>0.6944444444444445</v>
      </c>
      <c r="V254" s="89">
        <f t="shared" si="52"/>
        <v>2.4294983187761066</v>
      </c>
      <c r="W254" s="89">
        <f t="shared" si="53"/>
        <v>-0.6534206039901056</v>
      </c>
      <c r="X254" s="89">
        <f t="shared" si="54"/>
        <v>-1</v>
      </c>
      <c r="Y254" s="89">
        <f t="shared" si="55"/>
        <v>0.7569950556517563</v>
      </c>
      <c r="Z254" s="89">
        <f t="shared" si="56"/>
        <v>0.10870982569973216</v>
      </c>
      <c r="AA254" s="89">
        <f t="shared" si="57"/>
        <v>1.042742755469919</v>
      </c>
      <c r="AB254" s="89">
        <f t="shared" si="58"/>
        <v>-0.16666666666666666</v>
      </c>
      <c r="AC254" s="89">
        <f t="shared" si="59"/>
        <v>1.151452581169651</v>
      </c>
      <c r="AD254" s="89">
        <f t="shared" si="66"/>
        <v>1.3258430466822517</v>
      </c>
      <c r="AE254" s="89">
        <f t="shared" si="60"/>
        <v>-1.9847859145029845</v>
      </c>
      <c r="AF254" s="34">
        <f t="shared" si="67"/>
        <v>3.9393751264094483</v>
      </c>
    </row>
    <row r="255" spans="8:32" ht="12.75">
      <c r="H255" s="34">
        <f t="shared" si="61"/>
        <v>23.3</v>
      </c>
      <c r="I255" s="34">
        <v>233</v>
      </c>
      <c r="J255" s="34">
        <f t="shared" si="62"/>
        <v>234</v>
      </c>
      <c r="K255" s="34">
        <f>IF(I255&gt;=0,1,0)*Data!$D$3*Data!$D$17</f>
        <v>-2</v>
      </c>
      <c r="L255" s="34">
        <f>IF(I255&gt;99,1,0)*Data!$D$4*Data!$D$17</f>
        <v>4</v>
      </c>
      <c r="M255" s="34">
        <f>IF(I255&gt;199,1,0)*Data!$D$5*Data!$D$17</f>
        <v>-3</v>
      </c>
      <c r="N255" s="34">
        <f>IF(I255&gt;299,1,0)*Data!$D$6*Data!$D$17</f>
        <v>0</v>
      </c>
      <c r="O255" s="34">
        <f>IF(I255&gt;399,1,0)*Data!$D$7*Data!$D$17</f>
        <v>0</v>
      </c>
      <c r="P255" s="34">
        <f>IF(I255&gt;499,1,0)*Data!$D$8*Data!$D$17</f>
        <v>0</v>
      </c>
      <c r="Q255" s="34">
        <f>IF(I255&gt;599,1,0)*Data!$D$9*Data!$D$17</f>
        <v>0</v>
      </c>
      <c r="R255" s="34">
        <f t="shared" si="63"/>
        <v>-1</v>
      </c>
      <c r="S255" s="34">
        <f t="shared" si="64"/>
        <v>1</v>
      </c>
      <c r="T255" s="34">
        <f t="shared" si="51"/>
        <v>-0.8333333333333334</v>
      </c>
      <c r="U255" s="34">
        <f t="shared" si="65"/>
        <v>0.6944444444444445</v>
      </c>
      <c r="V255" s="89">
        <f t="shared" si="52"/>
        <v>2.4399702942880723</v>
      </c>
      <c r="W255" s="89">
        <f t="shared" si="53"/>
        <v>-0.6454576877239508</v>
      </c>
      <c r="X255" s="89">
        <f t="shared" si="54"/>
        <v>-1</v>
      </c>
      <c r="Y255" s="89">
        <f t="shared" si="55"/>
        <v>0.7637960286346419</v>
      </c>
      <c r="Z255" s="89">
        <f t="shared" si="56"/>
        <v>0.10738503239803769</v>
      </c>
      <c r="AA255" s="89">
        <f t="shared" si="57"/>
        <v>1.052110934634504</v>
      </c>
      <c r="AB255" s="89">
        <f t="shared" si="58"/>
        <v>-0.16666666666666666</v>
      </c>
      <c r="AC255" s="89">
        <f t="shared" si="59"/>
        <v>1.1594959670325415</v>
      </c>
      <c r="AD255" s="89">
        <f t="shared" si="66"/>
        <v>1.3444308975647286</v>
      </c>
      <c r="AE255" s="89">
        <f t="shared" si="60"/>
        <v>-1.9928293003658748</v>
      </c>
      <c r="AF255" s="34">
        <f t="shared" si="67"/>
        <v>3.971368620396742</v>
      </c>
    </row>
    <row r="256" spans="8:32" ht="12.75">
      <c r="H256" s="34">
        <f t="shared" si="61"/>
        <v>23.4</v>
      </c>
      <c r="I256" s="34">
        <v>234</v>
      </c>
      <c r="J256" s="34">
        <f t="shared" si="62"/>
        <v>235</v>
      </c>
      <c r="K256" s="34">
        <f>IF(I256&gt;=0,1,0)*Data!$D$3*Data!$D$17</f>
        <v>-2</v>
      </c>
      <c r="L256" s="34">
        <f>IF(I256&gt;99,1,0)*Data!$D$4*Data!$D$17</f>
        <v>4</v>
      </c>
      <c r="M256" s="34">
        <f>IF(I256&gt;199,1,0)*Data!$D$5*Data!$D$17</f>
        <v>-3</v>
      </c>
      <c r="N256" s="34">
        <f>IF(I256&gt;299,1,0)*Data!$D$6*Data!$D$17</f>
        <v>0</v>
      </c>
      <c r="O256" s="34">
        <f>IF(I256&gt;399,1,0)*Data!$D$7*Data!$D$17</f>
        <v>0</v>
      </c>
      <c r="P256" s="34">
        <f>IF(I256&gt;499,1,0)*Data!$D$8*Data!$D$17</f>
        <v>0</v>
      </c>
      <c r="Q256" s="34">
        <f>IF(I256&gt;599,1,0)*Data!$D$9*Data!$D$17</f>
        <v>0</v>
      </c>
      <c r="R256" s="34">
        <f t="shared" si="63"/>
        <v>-1</v>
      </c>
      <c r="S256" s="34">
        <f t="shared" si="64"/>
        <v>1</v>
      </c>
      <c r="T256" s="34">
        <f t="shared" si="51"/>
        <v>-0.8333333333333334</v>
      </c>
      <c r="U256" s="34">
        <f t="shared" si="65"/>
        <v>0.6944444444444445</v>
      </c>
      <c r="V256" s="89">
        <f t="shared" si="52"/>
        <v>2.4504422698000385</v>
      </c>
      <c r="W256" s="89">
        <f t="shared" si="53"/>
        <v>-0.6374239897486899</v>
      </c>
      <c r="X256" s="89">
        <f t="shared" si="54"/>
        <v>-1</v>
      </c>
      <c r="Y256" s="89">
        <f t="shared" si="55"/>
        <v>0.7705132427757891</v>
      </c>
      <c r="Z256" s="89">
        <f t="shared" si="56"/>
        <v>0.1060484631174214</v>
      </c>
      <c r="AA256" s="89">
        <f t="shared" si="57"/>
        <v>1.061363737978894</v>
      </c>
      <c r="AB256" s="89">
        <f t="shared" si="58"/>
        <v>-0.16666666666666666</v>
      </c>
      <c r="AC256" s="89">
        <f t="shared" si="59"/>
        <v>1.1674122010963155</v>
      </c>
      <c r="AD256" s="89">
        <f t="shared" si="66"/>
        <v>1.3628512472685441</v>
      </c>
      <c r="AE256" s="89">
        <f t="shared" si="60"/>
        <v>-2.0007455344296488</v>
      </c>
      <c r="AF256" s="34">
        <f t="shared" si="67"/>
        <v>4.002982693540181</v>
      </c>
    </row>
    <row r="257" spans="8:32" ht="12.75">
      <c r="H257" s="34">
        <f t="shared" si="61"/>
        <v>23.5</v>
      </c>
      <c r="I257" s="34">
        <v>235</v>
      </c>
      <c r="J257" s="34">
        <f t="shared" si="62"/>
        <v>236</v>
      </c>
      <c r="K257" s="34">
        <f>IF(I257&gt;=0,1,0)*Data!$D$3*Data!$D$17</f>
        <v>-2</v>
      </c>
      <c r="L257" s="34">
        <f>IF(I257&gt;99,1,0)*Data!$D$4*Data!$D$17</f>
        <v>4</v>
      </c>
      <c r="M257" s="34">
        <f>IF(I257&gt;199,1,0)*Data!$D$5*Data!$D$17</f>
        <v>-3</v>
      </c>
      <c r="N257" s="34">
        <f>IF(I257&gt;299,1,0)*Data!$D$6*Data!$D$17</f>
        <v>0</v>
      </c>
      <c r="O257" s="34">
        <f>IF(I257&gt;399,1,0)*Data!$D$7*Data!$D$17</f>
        <v>0</v>
      </c>
      <c r="P257" s="34">
        <f>IF(I257&gt;499,1,0)*Data!$D$8*Data!$D$17</f>
        <v>0</v>
      </c>
      <c r="Q257" s="34">
        <f>IF(I257&gt;599,1,0)*Data!$D$9*Data!$D$17</f>
        <v>0</v>
      </c>
      <c r="R257" s="34">
        <f t="shared" si="63"/>
        <v>-1</v>
      </c>
      <c r="S257" s="34">
        <f t="shared" si="64"/>
        <v>1</v>
      </c>
      <c r="T257" s="34">
        <f t="shared" si="51"/>
        <v>-0.8333333333333334</v>
      </c>
      <c r="U257" s="34">
        <f t="shared" si="65"/>
        <v>0.6944444444444445</v>
      </c>
      <c r="V257" s="89">
        <f t="shared" si="52"/>
        <v>2.4609142453120043</v>
      </c>
      <c r="W257" s="89">
        <f t="shared" si="53"/>
        <v>-0.6293203910498377</v>
      </c>
      <c r="X257" s="89">
        <f t="shared" si="54"/>
        <v>-1</v>
      </c>
      <c r="Y257" s="89">
        <f t="shared" si="55"/>
        <v>0.7771459614569707</v>
      </c>
      <c r="Z257" s="89">
        <f t="shared" si="56"/>
        <v>0.10470026442776678</v>
      </c>
      <c r="AA257" s="89">
        <f t="shared" si="57"/>
        <v>1.0705001508289322</v>
      </c>
      <c r="AB257" s="89">
        <f t="shared" si="58"/>
        <v>-0.16666666666666666</v>
      </c>
      <c r="AC257" s="89">
        <f t="shared" si="59"/>
        <v>1.175200415256699</v>
      </c>
      <c r="AD257" s="89">
        <f t="shared" si="66"/>
        <v>1.3810960160195178</v>
      </c>
      <c r="AE257" s="89">
        <f t="shared" si="60"/>
        <v>-2.0085337485900325</v>
      </c>
      <c r="AF257" s="34">
        <f t="shared" si="67"/>
        <v>4.034207819225128</v>
      </c>
    </row>
    <row r="258" spans="8:32" ht="12.75">
      <c r="H258" s="34">
        <f t="shared" si="61"/>
        <v>23.6</v>
      </c>
      <c r="I258" s="34">
        <v>236</v>
      </c>
      <c r="J258" s="34">
        <f t="shared" si="62"/>
        <v>237</v>
      </c>
      <c r="K258" s="34">
        <f>IF(I258&gt;=0,1,0)*Data!$D$3*Data!$D$17</f>
        <v>-2</v>
      </c>
      <c r="L258" s="34">
        <f>IF(I258&gt;99,1,0)*Data!$D$4*Data!$D$17</f>
        <v>4</v>
      </c>
      <c r="M258" s="34">
        <f>IF(I258&gt;199,1,0)*Data!$D$5*Data!$D$17</f>
        <v>-3</v>
      </c>
      <c r="N258" s="34">
        <f>IF(I258&gt;299,1,0)*Data!$D$6*Data!$D$17</f>
        <v>0</v>
      </c>
      <c r="O258" s="34">
        <f>IF(I258&gt;399,1,0)*Data!$D$7*Data!$D$17</f>
        <v>0</v>
      </c>
      <c r="P258" s="34">
        <f>IF(I258&gt;499,1,0)*Data!$D$8*Data!$D$17</f>
        <v>0</v>
      </c>
      <c r="Q258" s="34">
        <f>IF(I258&gt;599,1,0)*Data!$D$9*Data!$D$17</f>
        <v>0</v>
      </c>
      <c r="R258" s="34">
        <f t="shared" si="63"/>
        <v>-1</v>
      </c>
      <c r="S258" s="34">
        <f t="shared" si="64"/>
        <v>1</v>
      </c>
      <c r="T258" s="34">
        <f t="shared" si="51"/>
        <v>-0.8333333333333334</v>
      </c>
      <c r="U258" s="34">
        <f t="shared" si="65"/>
        <v>0.6944444444444445</v>
      </c>
      <c r="V258" s="89">
        <f t="shared" si="52"/>
        <v>2.4713862208239705</v>
      </c>
      <c r="W258" s="89">
        <f t="shared" si="53"/>
        <v>-0.6211477802783105</v>
      </c>
      <c r="X258" s="89">
        <f t="shared" si="54"/>
        <v>-1</v>
      </c>
      <c r="Y258" s="89">
        <f t="shared" si="55"/>
        <v>0.7836934573258397</v>
      </c>
      <c r="Z258" s="89">
        <f t="shared" si="56"/>
        <v>0.10334058417425288</v>
      </c>
      <c r="AA258" s="89">
        <f t="shared" si="57"/>
        <v>1.079519171273992</v>
      </c>
      <c r="AB258" s="89">
        <f t="shared" si="58"/>
        <v>-0.16666666666666666</v>
      </c>
      <c r="AC258" s="89">
        <f t="shared" si="59"/>
        <v>1.182859755448245</v>
      </c>
      <c r="AD258" s="89">
        <f t="shared" si="66"/>
        <v>1.3991572010590818</v>
      </c>
      <c r="AE258" s="89">
        <f t="shared" si="60"/>
        <v>-2.0161930887815784</v>
      </c>
      <c r="AF258" s="34">
        <f t="shared" si="67"/>
        <v>4.065034571250602</v>
      </c>
    </row>
    <row r="259" spans="8:32" ht="12.75">
      <c r="H259" s="34">
        <f t="shared" si="61"/>
        <v>23.7</v>
      </c>
      <c r="I259" s="34">
        <v>237</v>
      </c>
      <c r="J259" s="34">
        <f t="shared" si="62"/>
        <v>238</v>
      </c>
      <c r="K259" s="34">
        <f>IF(I259&gt;=0,1,0)*Data!$D$3*Data!$D$17</f>
        <v>-2</v>
      </c>
      <c r="L259" s="34">
        <f>IF(I259&gt;99,1,0)*Data!$D$4*Data!$D$17</f>
        <v>4</v>
      </c>
      <c r="M259" s="34">
        <f>IF(I259&gt;199,1,0)*Data!$D$5*Data!$D$17</f>
        <v>-3</v>
      </c>
      <c r="N259" s="34">
        <f>IF(I259&gt;299,1,0)*Data!$D$6*Data!$D$17</f>
        <v>0</v>
      </c>
      <c r="O259" s="34">
        <f>IF(I259&gt;399,1,0)*Data!$D$7*Data!$D$17</f>
        <v>0</v>
      </c>
      <c r="P259" s="34">
        <f>IF(I259&gt;499,1,0)*Data!$D$8*Data!$D$17</f>
        <v>0</v>
      </c>
      <c r="Q259" s="34">
        <f>IF(I259&gt;599,1,0)*Data!$D$9*Data!$D$17</f>
        <v>0</v>
      </c>
      <c r="R259" s="34">
        <f t="shared" si="63"/>
        <v>-1</v>
      </c>
      <c r="S259" s="34">
        <f t="shared" si="64"/>
        <v>1</v>
      </c>
      <c r="T259" s="34">
        <f t="shared" si="51"/>
        <v>-0.8333333333333334</v>
      </c>
      <c r="U259" s="34">
        <f t="shared" si="65"/>
        <v>0.6944444444444445</v>
      </c>
      <c r="V259" s="89">
        <f t="shared" si="52"/>
        <v>2.4818581963359363</v>
      </c>
      <c r="W259" s="89">
        <f t="shared" si="53"/>
        <v>-0.6129070536529768</v>
      </c>
      <c r="X259" s="89">
        <f t="shared" si="54"/>
        <v>-1</v>
      </c>
      <c r="Y259" s="89">
        <f t="shared" si="55"/>
        <v>0.7901550123756902</v>
      </c>
      <c r="Z259" s="89">
        <f t="shared" si="56"/>
        <v>0.10196957146114177</v>
      </c>
      <c r="AA259" s="89">
        <f t="shared" si="57"/>
        <v>1.088419810276846</v>
      </c>
      <c r="AB259" s="89">
        <f t="shared" si="58"/>
        <v>-0.16666666666666666</v>
      </c>
      <c r="AC259" s="89">
        <f t="shared" si="59"/>
        <v>1.1903893817379878</v>
      </c>
      <c r="AD259" s="89">
        <f t="shared" si="66"/>
        <v>1.417026880154549</v>
      </c>
      <c r="AE259" s="89">
        <f t="shared" si="60"/>
        <v>-2.023722715071321</v>
      </c>
      <c r="AF259" s="34">
        <f t="shared" si="67"/>
        <v>4.0954536274956395</v>
      </c>
    </row>
    <row r="260" spans="8:32" ht="12.75">
      <c r="H260" s="34">
        <f t="shared" si="61"/>
        <v>23.8</v>
      </c>
      <c r="I260" s="34">
        <v>238</v>
      </c>
      <c r="J260" s="34">
        <f t="shared" si="62"/>
        <v>239</v>
      </c>
      <c r="K260" s="34">
        <f>IF(I260&gt;=0,1,0)*Data!$D$3*Data!$D$17</f>
        <v>-2</v>
      </c>
      <c r="L260" s="34">
        <f>IF(I260&gt;99,1,0)*Data!$D$4*Data!$D$17</f>
        <v>4</v>
      </c>
      <c r="M260" s="34">
        <f>IF(I260&gt;199,1,0)*Data!$D$5*Data!$D$17</f>
        <v>-3</v>
      </c>
      <c r="N260" s="34">
        <f>IF(I260&gt;299,1,0)*Data!$D$6*Data!$D$17</f>
        <v>0</v>
      </c>
      <c r="O260" s="34">
        <f>IF(I260&gt;399,1,0)*Data!$D$7*Data!$D$17</f>
        <v>0</v>
      </c>
      <c r="P260" s="34">
        <f>IF(I260&gt;499,1,0)*Data!$D$8*Data!$D$17</f>
        <v>0</v>
      </c>
      <c r="Q260" s="34">
        <f>IF(I260&gt;599,1,0)*Data!$D$9*Data!$D$17</f>
        <v>0</v>
      </c>
      <c r="R260" s="34">
        <f t="shared" si="63"/>
        <v>-1</v>
      </c>
      <c r="S260" s="34">
        <f t="shared" si="64"/>
        <v>1</v>
      </c>
      <c r="T260" s="34">
        <f t="shared" si="51"/>
        <v>-0.8333333333333334</v>
      </c>
      <c r="U260" s="34">
        <f t="shared" si="65"/>
        <v>0.6944444444444445</v>
      </c>
      <c r="V260" s="89">
        <f t="shared" si="52"/>
        <v>2.4923301718479025</v>
      </c>
      <c r="W260" s="89">
        <f t="shared" si="53"/>
        <v>-0.6045991148623749</v>
      </c>
      <c r="X260" s="89">
        <f t="shared" si="54"/>
        <v>-1</v>
      </c>
      <c r="Y260" s="89">
        <f t="shared" si="55"/>
        <v>0.7965299180241963</v>
      </c>
      <c r="Z260" s="89">
        <f t="shared" si="56"/>
        <v>0.10058737663542727</v>
      </c>
      <c r="AA260" s="89">
        <f t="shared" si="57"/>
        <v>1.097201091782127</v>
      </c>
      <c r="AB260" s="89">
        <f t="shared" si="58"/>
        <v>-0.16666666666666666</v>
      </c>
      <c r="AC260" s="89">
        <f t="shared" si="59"/>
        <v>1.1977884684175544</v>
      </c>
      <c r="AD260" s="89">
        <f t="shared" si="66"/>
        <v>1.4346972150740707</v>
      </c>
      <c r="AE260" s="89">
        <f t="shared" si="60"/>
        <v>-2.0311218017508876</v>
      </c>
      <c r="AF260" s="34">
        <f t="shared" si="67"/>
        <v>4.125455773547772</v>
      </c>
    </row>
    <row r="261" spans="8:32" ht="12.75">
      <c r="H261" s="34">
        <f t="shared" si="61"/>
        <v>23.9</v>
      </c>
      <c r="I261" s="34">
        <v>239</v>
      </c>
      <c r="J261" s="34">
        <f t="shared" si="62"/>
        <v>240</v>
      </c>
      <c r="K261" s="34">
        <f>IF(I261&gt;=0,1,0)*Data!$D$3*Data!$D$17</f>
        <v>-2</v>
      </c>
      <c r="L261" s="34">
        <f>IF(I261&gt;99,1,0)*Data!$D$4*Data!$D$17</f>
        <v>4</v>
      </c>
      <c r="M261" s="34">
        <f>IF(I261&gt;199,1,0)*Data!$D$5*Data!$D$17</f>
        <v>-3</v>
      </c>
      <c r="N261" s="34">
        <f>IF(I261&gt;299,1,0)*Data!$D$6*Data!$D$17</f>
        <v>0</v>
      </c>
      <c r="O261" s="34">
        <f>IF(I261&gt;399,1,0)*Data!$D$7*Data!$D$17</f>
        <v>0</v>
      </c>
      <c r="P261" s="34">
        <f>IF(I261&gt;499,1,0)*Data!$D$8*Data!$D$17</f>
        <v>0</v>
      </c>
      <c r="Q261" s="34">
        <f>IF(I261&gt;599,1,0)*Data!$D$9*Data!$D$17</f>
        <v>0</v>
      </c>
      <c r="R261" s="34">
        <f t="shared" si="63"/>
        <v>-1</v>
      </c>
      <c r="S261" s="34">
        <f t="shared" si="64"/>
        <v>1</v>
      </c>
      <c r="T261" s="34">
        <f t="shared" si="51"/>
        <v>-0.8333333333333334</v>
      </c>
      <c r="U261" s="34">
        <f t="shared" si="65"/>
        <v>0.6944444444444445</v>
      </c>
      <c r="V261" s="89">
        <f t="shared" si="52"/>
        <v>2.5028021473598683</v>
      </c>
      <c r="W261" s="89">
        <f t="shared" si="53"/>
        <v>-0.596224874965616</v>
      </c>
      <c r="X261" s="89">
        <f t="shared" si="54"/>
        <v>-1</v>
      </c>
      <c r="Y261" s="89">
        <f t="shared" si="55"/>
        <v>0.8028174751911143</v>
      </c>
      <c r="Z261" s="89">
        <f t="shared" si="56"/>
        <v>0.09919415127034804</v>
      </c>
      <c r="AA261" s="89">
        <f t="shared" si="57"/>
        <v>1.1058620528233614</v>
      </c>
      <c r="AB261" s="89">
        <f t="shared" si="58"/>
        <v>-0.16666666666666666</v>
      </c>
      <c r="AC261" s="89">
        <f t="shared" si="59"/>
        <v>1.2050562040937094</v>
      </c>
      <c r="AD261" s="89">
        <f t="shared" si="66"/>
        <v>1.4521604550247398</v>
      </c>
      <c r="AE261" s="89">
        <f t="shared" si="60"/>
        <v>-2.038389537427043</v>
      </c>
      <c r="AF261" s="34">
        <f t="shared" si="67"/>
        <v>4.155031906292034</v>
      </c>
    </row>
    <row r="262" spans="8:32" ht="12.75">
      <c r="H262" s="34">
        <f t="shared" si="61"/>
        <v>24</v>
      </c>
      <c r="I262" s="34">
        <v>240</v>
      </c>
      <c r="J262" s="34">
        <f t="shared" si="62"/>
        <v>241</v>
      </c>
      <c r="K262" s="34">
        <f>IF(I262&gt;=0,1,0)*Data!$D$3*Data!$D$17</f>
        <v>-2</v>
      </c>
      <c r="L262" s="34">
        <f>IF(I262&gt;99,1,0)*Data!$D$4*Data!$D$17</f>
        <v>4</v>
      </c>
      <c r="M262" s="34">
        <f>IF(I262&gt;199,1,0)*Data!$D$5*Data!$D$17</f>
        <v>-3</v>
      </c>
      <c r="N262" s="34">
        <f>IF(I262&gt;299,1,0)*Data!$D$6*Data!$D$17</f>
        <v>0</v>
      </c>
      <c r="O262" s="34">
        <f>IF(I262&gt;399,1,0)*Data!$D$7*Data!$D$17</f>
        <v>0</v>
      </c>
      <c r="P262" s="34">
        <f>IF(I262&gt;499,1,0)*Data!$D$8*Data!$D$17</f>
        <v>0</v>
      </c>
      <c r="Q262" s="34">
        <f>IF(I262&gt;599,1,0)*Data!$D$9*Data!$D$17</f>
        <v>0</v>
      </c>
      <c r="R262" s="34">
        <f t="shared" si="63"/>
        <v>-1</v>
      </c>
      <c r="S262" s="34">
        <f t="shared" si="64"/>
        <v>1</v>
      </c>
      <c r="T262" s="34">
        <f t="shared" si="51"/>
        <v>-0.8333333333333334</v>
      </c>
      <c r="U262" s="34">
        <f t="shared" si="65"/>
        <v>0.6944444444444445</v>
      </c>
      <c r="V262" s="89">
        <f t="shared" si="52"/>
        <v>2.5132741228718345</v>
      </c>
      <c r="W262" s="89">
        <f t="shared" si="53"/>
        <v>-0.5877852522924732</v>
      </c>
      <c r="X262" s="89">
        <f t="shared" si="54"/>
        <v>-1</v>
      </c>
      <c r="Y262" s="89">
        <f t="shared" si="55"/>
        <v>0.8090169943749473</v>
      </c>
      <c r="Z262" s="89">
        <f t="shared" si="56"/>
        <v>0.09779004814876549</v>
      </c>
      <c r="AA262" s="89">
        <f t="shared" si="57"/>
        <v>1.1144017436285711</v>
      </c>
      <c r="AB262" s="89">
        <f t="shared" si="58"/>
        <v>-0.16666666666666666</v>
      </c>
      <c r="AC262" s="89">
        <f t="shared" si="59"/>
        <v>1.2121917917773366</v>
      </c>
      <c r="AD262" s="89">
        <f t="shared" si="66"/>
        <v>1.4694089400523498</v>
      </c>
      <c r="AE262" s="89">
        <f t="shared" si="60"/>
        <v>-2.04552512511067</v>
      </c>
      <c r="AF262" s="34">
        <f t="shared" si="67"/>
        <v>4.184173037459022</v>
      </c>
    </row>
    <row r="263" spans="8:32" ht="12.75">
      <c r="H263" s="34">
        <f t="shared" si="61"/>
        <v>24.1</v>
      </c>
      <c r="I263" s="34">
        <v>241</v>
      </c>
      <c r="J263" s="34">
        <f t="shared" si="62"/>
        <v>242</v>
      </c>
      <c r="K263" s="34">
        <f>IF(I263&gt;=0,1,0)*Data!$D$3*Data!$D$17</f>
        <v>-2</v>
      </c>
      <c r="L263" s="34">
        <f>IF(I263&gt;99,1,0)*Data!$D$4*Data!$D$17</f>
        <v>4</v>
      </c>
      <c r="M263" s="34">
        <f>IF(I263&gt;199,1,0)*Data!$D$5*Data!$D$17</f>
        <v>-3</v>
      </c>
      <c r="N263" s="34">
        <f>IF(I263&gt;299,1,0)*Data!$D$6*Data!$D$17</f>
        <v>0</v>
      </c>
      <c r="O263" s="34">
        <f>IF(I263&gt;399,1,0)*Data!$D$7*Data!$D$17</f>
        <v>0</v>
      </c>
      <c r="P263" s="34">
        <f>IF(I263&gt;499,1,0)*Data!$D$8*Data!$D$17</f>
        <v>0</v>
      </c>
      <c r="Q263" s="34">
        <f>IF(I263&gt;599,1,0)*Data!$D$9*Data!$D$17</f>
        <v>0</v>
      </c>
      <c r="R263" s="34">
        <f t="shared" si="63"/>
        <v>-1</v>
      </c>
      <c r="S263" s="34">
        <f t="shared" si="64"/>
        <v>1</v>
      </c>
      <c r="T263" s="34">
        <f t="shared" si="51"/>
        <v>-0.8333333333333334</v>
      </c>
      <c r="U263" s="34">
        <f t="shared" si="65"/>
        <v>0.6944444444444445</v>
      </c>
      <c r="V263" s="89">
        <f t="shared" si="52"/>
        <v>2.5237460983838003</v>
      </c>
      <c r="W263" s="89">
        <f t="shared" si="53"/>
        <v>-0.5792811723426791</v>
      </c>
      <c r="X263" s="89">
        <f t="shared" si="54"/>
        <v>-1</v>
      </c>
      <c r="Y263" s="89">
        <f t="shared" si="55"/>
        <v>0.8151277957285541</v>
      </c>
      <c r="Z263" s="89">
        <f t="shared" si="56"/>
        <v>0.09637522124640979</v>
      </c>
      <c r="AA263" s="89">
        <f t="shared" si="57"/>
        <v>1.1228192277244258</v>
      </c>
      <c r="AB263" s="89">
        <f t="shared" si="58"/>
        <v>-0.16666666666666666</v>
      </c>
      <c r="AC263" s="89">
        <f t="shared" si="59"/>
        <v>1.2191944489708355</v>
      </c>
      <c r="AD263" s="89">
        <f t="shared" si="66"/>
        <v>1.4864351044012993</v>
      </c>
      <c r="AE263" s="89">
        <f t="shared" si="60"/>
        <v>-2.052527782304169</v>
      </c>
      <c r="AF263" s="34">
        <f t="shared" si="67"/>
        <v>4.21287029713047</v>
      </c>
    </row>
    <row r="264" spans="8:32" ht="12.75">
      <c r="H264" s="34">
        <f t="shared" si="61"/>
        <v>24.2</v>
      </c>
      <c r="I264" s="34">
        <v>242</v>
      </c>
      <c r="J264" s="34">
        <f t="shared" si="62"/>
        <v>243</v>
      </c>
      <c r="K264" s="34">
        <f>IF(I264&gt;=0,1,0)*Data!$D$3*Data!$D$17</f>
        <v>-2</v>
      </c>
      <c r="L264" s="34">
        <f>IF(I264&gt;99,1,0)*Data!$D$4*Data!$D$17</f>
        <v>4</v>
      </c>
      <c r="M264" s="34">
        <f>IF(I264&gt;199,1,0)*Data!$D$5*Data!$D$17</f>
        <v>-3</v>
      </c>
      <c r="N264" s="34">
        <f>IF(I264&gt;299,1,0)*Data!$D$6*Data!$D$17</f>
        <v>0</v>
      </c>
      <c r="O264" s="34">
        <f>IF(I264&gt;399,1,0)*Data!$D$7*Data!$D$17</f>
        <v>0</v>
      </c>
      <c r="P264" s="34">
        <f>IF(I264&gt;499,1,0)*Data!$D$8*Data!$D$17</f>
        <v>0</v>
      </c>
      <c r="Q264" s="34">
        <f>IF(I264&gt;599,1,0)*Data!$D$9*Data!$D$17</f>
        <v>0</v>
      </c>
      <c r="R264" s="34">
        <f t="shared" si="63"/>
        <v>-1</v>
      </c>
      <c r="S264" s="34">
        <f t="shared" si="64"/>
        <v>1</v>
      </c>
      <c r="T264" s="34">
        <f t="shared" si="51"/>
        <v>-0.8333333333333334</v>
      </c>
      <c r="U264" s="34">
        <f t="shared" si="65"/>
        <v>0.6944444444444445</v>
      </c>
      <c r="V264" s="89">
        <f t="shared" si="52"/>
        <v>2.534218073895766</v>
      </c>
      <c r="W264" s="89">
        <f t="shared" si="53"/>
        <v>-0.5707135676844322</v>
      </c>
      <c r="X264" s="89">
        <f t="shared" si="54"/>
        <v>-1</v>
      </c>
      <c r="Y264" s="89">
        <f t="shared" si="55"/>
        <v>0.8211492091337037</v>
      </c>
      <c r="Z264" s="89">
        <f t="shared" si="56"/>
        <v>0.09494982571499441</v>
      </c>
      <c r="AA264" s="89">
        <f t="shared" si="57"/>
        <v>1.1311135820389375</v>
      </c>
      <c r="AB264" s="89">
        <f t="shared" si="58"/>
        <v>-0.16666666666666666</v>
      </c>
      <c r="AC264" s="89">
        <f t="shared" si="59"/>
        <v>1.2260634077539319</v>
      </c>
      <c r="AD264" s="89">
        <f t="shared" si="66"/>
        <v>1.503231479833184</v>
      </c>
      <c r="AE264" s="89">
        <f t="shared" si="60"/>
        <v>-2.0593967410872653</v>
      </c>
      <c r="AF264" s="34">
        <f t="shared" si="67"/>
        <v>4.241114937200849</v>
      </c>
    </row>
    <row r="265" spans="8:32" ht="12.75">
      <c r="H265" s="34">
        <f t="shared" si="61"/>
        <v>24.3</v>
      </c>
      <c r="I265" s="34">
        <v>243</v>
      </c>
      <c r="J265" s="34">
        <f t="shared" si="62"/>
        <v>244</v>
      </c>
      <c r="K265" s="34">
        <f>IF(I265&gt;=0,1,0)*Data!$D$3*Data!$D$17</f>
        <v>-2</v>
      </c>
      <c r="L265" s="34">
        <f>IF(I265&gt;99,1,0)*Data!$D$4*Data!$D$17</f>
        <v>4</v>
      </c>
      <c r="M265" s="34">
        <f>IF(I265&gt;199,1,0)*Data!$D$5*Data!$D$17</f>
        <v>-3</v>
      </c>
      <c r="N265" s="34">
        <f>IF(I265&gt;299,1,0)*Data!$D$6*Data!$D$17</f>
        <v>0</v>
      </c>
      <c r="O265" s="34">
        <f>IF(I265&gt;399,1,0)*Data!$D$7*Data!$D$17</f>
        <v>0</v>
      </c>
      <c r="P265" s="34">
        <f>IF(I265&gt;499,1,0)*Data!$D$8*Data!$D$17</f>
        <v>0</v>
      </c>
      <c r="Q265" s="34">
        <f>IF(I265&gt;599,1,0)*Data!$D$9*Data!$D$17</f>
        <v>0</v>
      </c>
      <c r="R265" s="34">
        <f t="shared" si="63"/>
        <v>-1</v>
      </c>
      <c r="S265" s="34">
        <f t="shared" si="64"/>
        <v>1</v>
      </c>
      <c r="T265" s="34">
        <f t="shared" si="51"/>
        <v>-0.8333333333333334</v>
      </c>
      <c r="U265" s="34">
        <f t="shared" si="65"/>
        <v>0.6944444444444445</v>
      </c>
      <c r="V265" s="89">
        <f t="shared" si="52"/>
        <v>2.5446900494077322</v>
      </c>
      <c r="W265" s="89">
        <f t="shared" si="53"/>
        <v>-0.5620833778521308</v>
      </c>
      <c r="X265" s="89">
        <f t="shared" si="54"/>
        <v>-1</v>
      </c>
      <c r="Y265" s="89">
        <f t="shared" si="55"/>
        <v>0.8270805742745617</v>
      </c>
      <c r="Z265" s="89">
        <f t="shared" si="56"/>
        <v>0.09351401786520203</v>
      </c>
      <c r="AA265" s="89">
        <f t="shared" si="57"/>
        <v>1.1392838970026877</v>
      </c>
      <c r="AB265" s="89">
        <f t="shared" si="58"/>
        <v>-0.16666666666666666</v>
      </c>
      <c r="AC265" s="89">
        <f t="shared" si="59"/>
        <v>1.2327979148678898</v>
      </c>
      <c r="AD265" s="89">
        <f t="shared" si="66"/>
        <v>1.5197906989026169</v>
      </c>
      <c r="AE265" s="89">
        <f t="shared" si="60"/>
        <v>-2.066131248201223</v>
      </c>
      <c r="AF265" s="34">
        <f t="shared" si="67"/>
        <v>4.268898334793544</v>
      </c>
    </row>
    <row r="266" spans="8:32" ht="12.75">
      <c r="H266" s="34">
        <f t="shared" si="61"/>
        <v>24.4</v>
      </c>
      <c r="I266" s="34">
        <v>244</v>
      </c>
      <c r="J266" s="34">
        <f t="shared" si="62"/>
        <v>245</v>
      </c>
      <c r="K266" s="34">
        <f>IF(I266&gt;=0,1,0)*Data!$D$3*Data!$D$17</f>
        <v>-2</v>
      </c>
      <c r="L266" s="34">
        <f>IF(I266&gt;99,1,0)*Data!$D$4*Data!$D$17</f>
        <v>4</v>
      </c>
      <c r="M266" s="34">
        <f>IF(I266&gt;199,1,0)*Data!$D$5*Data!$D$17</f>
        <v>-3</v>
      </c>
      <c r="N266" s="34">
        <f>IF(I266&gt;299,1,0)*Data!$D$6*Data!$D$17</f>
        <v>0</v>
      </c>
      <c r="O266" s="34">
        <f>IF(I266&gt;399,1,0)*Data!$D$7*Data!$D$17</f>
        <v>0</v>
      </c>
      <c r="P266" s="34">
        <f>IF(I266&gt;499,1,0)*Data!$D$8*Data!$D$17</f>
        <v>0</v>
      </c>
      <c r="Q266" s="34">
        <f>IF(I266&gt;599,1,0)*Data!$D$9*Data!$D$17</f>
        <v>0</v>
      </c>
      <c r="R266" s="34">
        <f t="shared" si="63"/>
        <v>-1</v>
      </c>
      <c r="S266" s="34">
        <f t="shared" si="64"/>
        <v>1</v>
      </c>
      <c r="T266" s="34">
        <f t="shared" si="51"/>
        <v>-0.8333333333333334</v>
      </c>
      <c r="U266" s="34">
        <f t="shared" si="65"/>
        <v>0.6944444444444445</v>
      </c>
      <c r="V266" s="89">
        <f t="shared" si="52"/>
        <v>2.555162024919698</v>
      </c>
      <c r="W266" s="89">
        <f t="shared" si="53"/>
        <v>-0.5533915492433444</v>
      </c>
      <c r="X266" s="89">
        <f t="shared" si="54"/>
        <v>-1</v>
      </c>
      <c r="Y266" s="89">
        <f t="shared" si="55"/>
        <v>0.8329212407100992</v>
      </c>
      <c r="Z266" s="89">
        <f t="shared" si="56"/>
        <v>0.09206795514954358</v>
      </c>
      <c r="AA266" s="89">
        <f t="shared" si="57"/>
        <v>1.1473292766485685</v>
      </c>
      <c r="AB266" s="89">
        <f t="shared" si="58"/>
        <v>-0.16666666666666666</v>
      </c>
      <c r="AC266" s="89">
        <f t="shared" si="59"/>
        <v>1.2393972317981121</v>
      </c>
      <c r="AD266" s="89">
        <f t="shared" si="66"/>
        <v>1.5361054981888234</v>
      </c>
      <c r="AE266" s="89">
        <f t="shared" si="60"/>
        <v>-2.0727305651314456</v>
      </c>
      <c r="AF266" s="34">
        <f t="shared" si="67"/>
        <v>4.296211995630122</v>
      </c>
    </row>
    <row r="267" spans="8:32" ht="12.75">
      <c r="H267" s="34">
        <f t="shared" si="61"/>
        <v>24.5</v>
      </c>
      <c r="I267" s="34">
        <v>245</v>
      </c>
      <c r="J267" s="34">
        <f t="shared" si="62"/>
        <v>246</v>
      </c>
      <c r="K267" s="34">
        <f>IF(I267&gt;=0,1,0)*Data!$D$3*Data!$D$17</f>
        <v>-2</v>
      </c>
      <c r="L267" s="34">
        <f>IF(I267&gt;99,1,0)*Data!$D$4*Data!$D$17</f>
        <v>4</v>
      </c>
      <c r="M267" s="34">
        <f>IF(I267&gt;199,1,0)*Data!$D$5*Data!$D$17</f>
        <v>-3</v>
      </c>
      <c r="N267" s="34">
        <f>IF(I267&gt;299,1,0)*Data!$D$6*Data!$D$17</f>
        <v>0</v>
      </c>
      <c r="O267" s="34">
        <f>IF(I267&gt;399,1,0)*Data!$D$7*Data!$D$17</f>
        <v>0</v>
      </c>
      <c r="P267" s="34">
        <f>IF(I267&gt;499,1,0)*Data!$D$8*Data!$D$17</f>
        <v>0</v>
      </c>
      <c r="Q267" s="34">
        <f>IF(I267&gt;599,1,0)*Data!$D$9*Data!$D$17</f>
        <v>0</v>
      </c>
      <c r="R267" s="34">
        <f t="shared" si="63"/>
        <v>-1</v>
      </c>
      <c r="S267" s="34">
        <f t="shared" si="64"/>
        <v>1</v>
      </c>
      <c r="T267" s="34">
        <f t="shared" si="51"/>
        <v>-0.8333333333333334</v>
      </c>
      <c r="U267" s="34">
        <f t="shared" si="65"/>
        <v>0.6944444444444445</v>
      </c>
      <c r="V267" s="89">
        <f t="shared" si="52"/>
        <v>2.5656340004316642</v>
      </c>
      <c r="W267" s="89">
        <f t="shared" si="53"/>
        <v>-0.5446390350150273</v>
      </c>
      <c r="X267" s="89">
        <f t="shared" si="54"/>
        <v>-1</v>
      </c>
      <c r="Y267" s="89">
        <f t="shared" si="55"/>
        <v>0.8386705679454239</v>
      </c>
      <c r="Z267" s="89">
        <f t="shared" si="56"/>
        <v>0.09061179614509139</v>
      </c>
      <c r="AA267" s="89">
        <f t="shared" si="57"/>
        <v>1.1552488387100395</v>
      </c>
      <c r="AB267" s="89">
        <f t="shared" si="58"/>
        <v>-0.16666666666666666</v>
      </c>
      <c r="AC267" s="89">
        <f t="shared" si="59"/>
        <v>1.2458606348551309</v>
      </c>
      <c r="AD267" s="89">
        <f t="shared" si="66"/>
        <v>1.5521687214816298</v>
      </c>
      <c r="AE267" s="89">
        <f t="shared" si="60"/>
        <v>-2.079193968188464</v>
      </c>
      <c r="AF267" s="34">
        <f t="shared" si="67"/>
        <v>4.323047557351292</v>
      </c>
    </row>
    <row r="268" spans="8:32" ht="12.75">
      <c r="H268" s="34">
        <f t="shared" si="61"/>
        <v>24.6</v>
      </c>
      <c r="I268" s="34">
        <v>246</v>
      </c>
      <c r="J268" s="34">
        <f t="shared" si="62"/>
        <v>247</v>
      </c>
      <c r="K268" s="34">
        <f>IF(I268&gt;=0,1,0)*Data!$D$3*Data!$D$17</f>
        <v>-2</v>
      </c>
      <c r="L268" s="34">
        <f>IF(I268&gt;99,1,0)*Data!$D$4*Data!$D$17</f>
        <v>4</v>
      </c>
      <c r="M268" s="34">
        <f>IF(I268&gt;199,1,0)*Data!$D$5*Data!$D$17</f>
        <v>-3</v>
      </c>
      <c r="N268" s="34">
        <f>IF(I268&gt;299,1,0)*Data!$D$6*Data!$D$17</f>
        <v>0</v>
      </c>
      <c r="O268" s="34">
        <f>IF(I268&gt;399,1,0)*Data!$D$7*Data!$D$17</f>
        <v>0</v>
      </c>
      <c r="P268" s="34">
        <f>IF(I268&gt;499,1,0)*Data!$D$8*Data!$D$17</f>
        <v>0</v>
      </c>
      <c r="Q268" s="34">
        <f>IF(I268&gt;599,1,0)*Data!$D$9*Data!$D$17</f>
        <v>0</v>
      </c>
      <c r="R268" s="34">
        <f t="shared" si="63"/>
        <v>-1</v>
      </c>
      <c r="S268" s="34">
        <f t="shared" si="64"/>
        <v>1</v>
      </c>
      <c r="T268" s="34">
        <f t="shared" si="51"/>
        <v>-0.8333333333333334</v>
      </c>
      <c r="U268" s="34">
        <f t="shared" si="65"/>
        <v>0.6944444444444445</v>
      </c>
      <c r="V268" s="89">
        <f t="shared" si="52"/>
        <v>2.57610597594363</v>
      </c>
      <c r="W268" s="89">
        <f t="shared" si="53"/>
        <v>-0.535826794978997</v>
      </c>
      <c r="X268" s="89">
        <f t="shared" si="54"/>
        <v>-1</v>
      </c>
      <c r="Y268" s="89">
        <f t="shared" si="55"/>
        <v>0.8443279255020149</v>
      </c>
      <c r="Z268" s="89">
        <f t="shared" si="56"/>
        <v>0.0891457005360898</v>
      </c>
      <c r="AA268" s="89">
        <f t="shared" si="57"/>
        <v>1.1630417147178744</v>
      </c>
      <c r="AB268" s="89">
        <f t="shared" si="58"/>
        <v>-0.16666666666666666</v>
      </c>
      <c r="AC268" s="89">
        <f t="shared" si="59"/>
        <v>1.2521874152539643</v>
      </c>
      <c r="AD268" s="89">
        <f t="shared" si="66"/>
        <v>1.567973322920404</v>
      </c>
      <c r="AE268" s="89">
        <f t="shared" si="60"/>
        <v>-2.0855207485872977</v>
      </c>
      <c r="AF268" s="34">
        <f t="shared" si="67"/>
        <v>4.349396792788123</v>
      </c>
    </row>
    <row r="269" spans="8:32" ht="12.75">
      <c r="H269" s="34">
        <f t="shared" si="61"/>
        <v>24.7</v>
      </c>
      <c r="I269" s="34">
        <v>247</v>
      </c>
      <c r="J269" s="34">
        <f t="shared" si="62"/>
        <v>248</v>
      </c>
      <c r="K269" s="34">
        <f>IF(I269&gt;=0,1,0)*Data!$D$3*Data!$D$17</f>
        <v>-2</v>
      </c>
      <c r="L269" s="34">
        <f>IF(I269&gt;99,1,0)*Data!$D$4*Data!$D$17</f>
        <v>4</v>
      </c>
      <c r="M269" s="34">
        <f>IF(I269&gt;199,1,0)*Data!$D$5*Data!$D$17</f>
        <v>-3</v>
      </c>
      <c r="N269" s="34">
        <f>IF(I269&gt;299,1,0)*Data!$D$6*Data!$D$17</f>
        <v>0</v>
      </c>
      <c r="O269" s="34">
        <f>IF(I269&gt;399,1,0)*Data!$D$7*Data!$D$17</f>
        <v>0</v>
      </c>
      <c r="P269" s="34">
        <f>IF(I269&gt;499,1,0)*Data!$D$8*Data!$D$17</f>
        <v>0</v>
      </c>
      <c r="Q269" s="34">
        <f>IF(I269&gt;599,1,0)*Data!$D$9*Data!$D$17</f>
        <v>0</v>
      </c>
      <c r="R269" s="34">
        <f t="shared" si="63"/>
        <v>-1</v>
      </c>
      <c r="S269" s="34">
        <f t="shared" si="64"/>
        <v>1</v>
      </c>
      <c r="T269" s="34">
        <f t="shared" si="51"/>
        <v>-0.8333333333333334</v>
      </c>
      <c r="U269" s="34">
        <f t="shared" si="65"/>
        <v>0.6944444444444445</v>
      </c>
      <c r="V269" s="89">
        <f t="shared" si="52"/>
        <v>2.586577951455596</v>
      </c>
      <c r="W269" s="89">
        <f t="shared" si="53"/>
        <v>-0.5269557954966777</v>
      </c>
      <c r="X269" s="89">
        <f t="shared" si="54"/>
        <v>-1</v>
      </c>
      <c r="Y269" s="89">
        <f t="shared" si="55"/>
        <v>0.8498926929868638</v>
      </c>
      <c r="Z269" s="89">
        <f t="shared" si="56"/>
        <v>0.08766982909644364</v>
      </c>
      <c r="AA269" s="89">
        <f t="shared" si="57"/>
        <v>1.1707070500954018</v>
      </c>
      <c r="AB269" s="89">
        <f t="shared" si="58"/>
        <v>-0.16666666666666666</v>
      </c>
      <c r="AC269" s="89">
        <f t="shared" si="59"/>
        <v>1.2583768791918455</v>
      </c>
      <c r="AD269" s="89">
        <f t="shared" si="66"/>
        <v>1.5835123700846085</v>
      </c>
      <c r="AE269" s="89">
        <f t="shared" si="60"/>
        <v>-2.0917102125251787</v>
      </c>
      <c r="AF269" s="34">
        <f t="shared" si="67"/>
        <v>4.375251613182129</v>
      </c>
    </row>
    <row r="270" spans="8:32" ht="12.75">
      <c r="H270" s="34">
        <f t="shared" si="61"/>
        <v>24.8</v>
      </c>
      <c r="I270" s="34">
        <v>248</v>
      </c>
      <c r="J270" s="34">
        <f t="shared" si="62"/>
        <v>249</v>
      </c>
      <c r="K270" s="34">
        <f>IF(I270&gt;=0,1,0)*Data!$D$3*Data!$D$17</f>
        <v>-2</v>
      </c>
      <c r="L270" s="34">
        <f>IF(I270&gt;99,1,0)*Data!$D$4*Data!$D$17</f>
        <v>4</v>
      </c>
      <c r="M270" s="34">
        <f>IF(I270&gt;199,1,0)*Data!$D$5*Data!$D$17</f>
        <v>-3</v>
      </c>
      <c r="N270" s="34">
        <f>IF(I270&gt;299,1,0)*Data!$D$6*Data!$D$17</f>
        <v>0</v>
      </c>
      <c r="O270" s="34">
        <f>IF(I270&gt;399,1,0)*Data!$D$7*Data!$D$17</f>
        <v>0</v>
      </c>
      <c r="P270" s="34">
        <f>IF(I270&gt;499,1,0)*Data!$D$8*Data!$D$17</f>
        <v>0</v>
      </c>
      <c r="Q270" s="34">
        <f>IF(I270&gt;599,1,0)*Data!$D$9*Data!$D$17</f>
        <v>0</v>
      </c>
      <c r="R270" s="34">
        <f t="shared" si="63"/>
        <v>-1</v>
      </c>
      <c r="S270" s="34">
        <f t="shared" si="64"/>
        <v>1</v>
      </c>
      <c r="T270" s="34">
        <f t="shared" si="51"/>
        <v>-0.8333333333333334</v>
      </c>
      <c r="U270" s="34">
        <f t="shared" si="65"/>
        <v>0.6944444444444445</v>
      </c>
      <c r="V270" s="89">
        <f t="shared" si="52"/>
        <v>2.597049926967562</v>
      </c>
      <c r="W270" s="89">
        <f t="shared" si="53"/>
        <v>-0.5180270093731306</v>
      </c>
      <c r="X270" s="89">
        <f t="shared" si="54"/>
        <v>-1</v>
      </c>
      <c r="Y270" s="89">
        <f t="shared" si="55"/>
        <v>0.8553642601605064</v>
      </c>
      <c r="Z270" s="89">
        <f t="shared" si="56"/>
        <v>0.08618434367208795</v>
      </c>
      <c r="AA270" s="89">
        <f t="shared" si="57"/>
        <v>1.1782440042522169</v>
      </c>
      <c r="AB270" s="89">
        <f t="shared" si="58"/>
        <v>-0.16666666666666666</v>
      </c>
      <c r="AC270" s="89">
        <f t="shared" si="59"/>
        <v>1.2644283479243048</v>
      </c>
      <c r="AD270" s="89">
        <f t="shared" si="66"/>
        <v>1.5987790470345868</v>
      </c>
      <c r="AE270" s="89">
        <f t="shared" si="60"/>
        <v>-2.097761681257638</v>
      </c>
      <c r="AF270" s="34">
        <f t="shared" si="67"/>
        <v>4.4006040713528725</v>
      </c>
    </row>
    <row r="271" spans="8:32" ht="12.75">
      <c r="H271" s="34">
        <f t="shared" si="61"/>
        <v>24.9</v>
      </c>
      <c r="I271" s="34">
        <v>249</v>
      </c>
      <c r="J271" s="34">
        <f t="shared" si="62"/>
        <v>250</v>
      </c>
      <c r="K271" s="34">
        <f>IF(I271&gt;=0,1,0)*Data!$D$3*Data!$D$17</f>
        <v>-2</v>
      </c>
      <c r="L271" s="34">
        <f>IF(I271&gt;99,1,0)*Data!$D$4*Data!$D$17</f>
        <v>4</v>
      </c>
      <c r="M271" s="34">
        <f>IF(I271&gt;199,1,0)*Data!$D$5*Data!$D$17</f>
        <v>-3</v>
      </c>
      <c r="N271" s="34">
        <f>IF(I271&gt;299,1,0)*Data!$D$6*Data!$D$17</f>
        <v>0</v>
      </c>
      <c r="O271" s="34">
        <f>IF(I271&gt;399,1,0)*Data!$D$7*Data!$D$17</f>
        <v>0</v>
      </c>
      <c r="P271" s="34">
        <f>IF(I271&gt;499,1,0)*Data!$D$8*Data!$D$17</f>
        <v>0</v>
      </c>
      <c r="Q271" s="34">
        <f>IF(I271&gt;599,1,0)*Data!$D$9*Data!$D$17</f>
        <v>0</v>
      </c>
      <c r="R271" s="34">
        <f t="shared" si="63"/>
        <v>-1</v>
      </c>
      <c r="S271" s="34">
        <f t="shared" si="64"/>
        <v>1</v>
      </c>
      <c r="T271" s="34">
        <f t="shared" si="51"/>
        <v>-0.8333333333333334</v>
      </c>
      <c r="U271" s="34">
        <f t="shared" si="65"/>
        <v>0.6944444444444445</v>
      </c>
      <c r="V271" s="89">
        <f t="shared" si="52"/>
        <v>2.607521902479528</v>
      </c>
      <c r="W271" s="89">
        <f t="shared" si="53"/>
        <v>-0.5090414157503714</v>
      </c>
      <c r="X271" s="89">
        <f t="shared" si="54"/>
        <v>-1</v>
      </c>
      <c r="Y271" s="89">
        <f t="shared" si="55"/>
        <v>0.8607420270039435</v>
      </c>
      <c r="Z271" s="89">
        <f t="shared" si="56"/>
        <v>0.08468940716323925</v>
      </c>
      <c r="AA271" s="89">
        <f t="shared" si="57"/>
        <v>1.1856517506763626</v>
      </c>
      <c r="AB271" s="89">
        <f t="shared" si="58"/>
        <v>-0.16666666666666666</v>
      </c>
      <c r="AC271" s="89">
        <f t="shared" si="59"/>
        <v>1.270341157839602</v>
      </c>
      <c r="AD271" s="89">
        <f t="shared" si="66"/>
        <v>1.6137666573012606</v>
      </c>
      <c r="AE271" s="89">
        <f t="shared" si="60"/>
        <v>-2.1036744911729355</v>
      </c>
      <c r="AF271" s="34">
        <f t="shared" si="67"/>
        <v>4.425446364811709</v>
      </c>
    </row>
    <row r="272" spans="8:32" ht="12.75">
      <c r="H272" s="34">
        <f t="shared" si="61"/>
        <v>25</v>
      </c>
      <c r="I272" s="34">
        <v>250</v>
      </c>
      <c r="J272" s="34">
        <f t="shared" si="62"/>
        <v>251</v>
      </c>
      <c r="K272" s="34">
        <f>IF(I272&gt;=0,1,0)*Data!$D$3*Data!$D$17</f>
        <v>-2</v>
      </c>
      <c r="L272" s="34">
        <f>IF(I272&gt;99,1,0)*Data!$D$4*Data!$D$17</f>
        <v>4</v>
      </c>
      <c r="M272" s="34">
        <f>IF(I272&gt;199,1,0)*Data!$D$5*Data!$D$17</f>
        <v>-3</v>
      </c>
      <c r="N272" s="34">
        <f>IF(I272&gt;299,1,0)*Data!$D$6*Data!$D$17</f>
        <v>0</v>
      </c>
      <c r="O272" s="34">
        <f>IF(I272&gt;399,1,0)*Data!$D$7*Data!$D$17</f>
        <v>0</v>
      </c>
      <c r="P272" s="34">
        <f>IF(I272&gt;499,1,0)*Data!$D$8*Data!$D$17</f>
        <v>0</v>
      </c>
      <c r="Q272" s="34">
        <f>IF(I272&gt;599,1,0)*Data!$D$9*Data!$D$17</f>
        <v>0</v>
      </c>
      <c r="R272" s="34">
        <f t="shared" si="63"/>
        <v>-1</v>
      </c>
      <c r="S272" s="34">
        <f t="shared" si="64"/>
        <v>1</v>
      </c>
      <c r="T272" s="34">
        <f t="shared" si="51"/>
        <v>-0.8333333333333334</v>
      </c>
      <c r="U272" s="34">
        <f t="shared" si="65"/>
        <v>0.6944444444444445</v>
      </c>
      <c r="V272" s="89">
        <f t="shared" si="52"/>
        <v>2.617993877991494</v>
      </c>
      <c r="W272" s="89">
        <f t="shared" si="53"/>
        <v>-0.5000000000000003</v>
      </c>
      <c r="X272" s="89">
        <f t="shared" si="54"/>
        <v>-1</v>
      </c>
      <c r="Y272" s="89">
        <f t="shared" si="55"/>
        <v>0.8660254037844385</v>
      </c>
      <c r="Z272" s="89">
        <f t="shared" si="56"/>
        <v>0.08318518350653231</v>
      </c>
      <c r="AA272" s="89">
        <f t="shared" si="57"/>
        <v>1.1929294770249659</v>
      </c>
      <c r="AB272" s="89">
        <f t="shared" si="58"/>
        <v>-0.16666666666666666</v>
      </c>
      <c r="AC272" s="89">
        <f t="shared" si="59"/>
        <v>1.2761146605314981</v>
      </c>
      <c r="AD272" s="89">
        <f t="shared" si="66"/>
        <v>1.6284686268234208</v>
      </c>
      <c r="AE272" s="89">
        <f t="shared" si="60"/>
        <v>-2.1094479938648316</v>
      </c>
      <c r="AF272" s="34">
        <f t="shared" si="67"/>
        <v>4.4497708388203625</v>
      </c>
    </row>
    <row r="273" spans="8:32" ht="12.75">
      <c r="H273" s="34">
        <f t="shared" si="61"/>
        <v>25.1</v>
      </c>
      <c r="I273" s="34">
        <v>251</v>
      </c>
      <c r="J273" s="34">
        <f t="shared" si="62"/>
        <v>252</v>
      </c>
      <c r="K273" s="34">
        <f>IF(I273&gt;=0,1,0)*Data!$D$3*Data!$D$17</f>
        <v>-2</v>
      </c>
      <c r="L273" s="34">
        <f>IF(I273&gt;99,1,0)*Data!$D$4*Data!$D$17</f>
        <v>4</v>
      </c>
      <c r="M273" s="34">
        <f>IF(I273&gt;199,1,0)*Data!$D$5*Data!$D$17</f>
        <v>-3</v>
      </c>
      <c r="N273" s="34">
        <f>IF(I273&gt;299,1,0)*Data!$D$6*Data!$D$17</f>
        <v>0</v>
      </c>
      <c r="O273" s="34">
        <f>IF(I273&gt;399,1,0)*Data!$D$7*Data!$D$17</f>
        <v>0</v>
      </c>
      <c r="P273" s="34">
        <f>IF(I273&gt;499,1,0)*Data!$D$8*Data!$D$17</f>
        <v>0</v>
      </c>
      <c r="Q273" s="34">
        <f>IF(I273&gt;599,1,0)*Data!$D$9*Data!$D$17</f>
        <v>0</v>
      </c>
      <c r="R273" s="34">
        <f t="shared" si="63"/>
        <v>-1</v>
      </c>
      <c r="S273" s="34">
        <f t="shared" si="64"/>
        <v>1</v>
      </c>
      <c r="T273" s="34">
        <f t="shared" si="51"/>
        <v>-0.8333333333333334</v>
      </c>
      <c r="U273" s="34">
        <f t="shared" si="65"/>
        <v>0.6944444444444445</v>
      </c>
      <c r="V273" s="89">
        <f t="shared" si="52"/>
        <v>2.62846585350346</v>
      </c>
      <c r="W273" s="89">
        <f t="shared" si="53"/>
        <v>-0.490903753615141</v>
      </c>
      <c r="X273" s="89">
        <f t="shared" si="54"/>
        <v>-1</v>
      </c>
      <c r="Y273" s="89">
        <f t="shared" si="55"/>
        <v>0.8712138111201894</v>
      </c>
      <c r="Z273" s="89">
        <f t="shared" si="56"/>
        <v>0.081671837657042</v>
      </c>
      <c r="AA273" s="89">
        <f t="shared" si="57"/>
        <v>1.20007638521332</v>
      </c>
      <c r="AB273" s="89">
        <f t="shared" si="58"/>
        <v>-0.16666666666666666</v>
      </c>
      <c r="AC273" s="89">
        <f t="shared" si="59"/>
        <v>1.281748222870362</v>
      </c>
      <c r="AD273" s="89">
        <f t="shared" si="66"/>
        <v>1.6428785068313314</v>
      </c>
      <c r="AE273" s="89">
        <f t="shared" si="60"/>
        <v>-2.1150815562036955</v>
      </c>
      <c r="AF273" s="34">
        <f t="shared" si="67"/>
        <v>4.473569989393046</v>
      </c>
    </row>
    <row r="274" spans="8:32" ht="12.75">
      <c r="H274" s="34">
        <f t="shared" si="61"/>
        <v>25.2</v>
      </c>
      <c r="I274" s="34">
        <v>252</v>
      </c>
      <c r="J274" s="34">
        <f t="shared" si="62"/>
        <v>253</v>
      </c>
      <c r="K274" s="34">
        <f>IF(I274&gt;=0,1,0)*Data!$D$3*Data!$D$17</f>
        <v>-2</v>
      </c>
      <c r="L274" s="34">
        <f>IF(I274&gt;99,1,0)*Data!$D$4*Data!$D$17</f>
        <v>4</v>
      </c>
      <c r="M274" s="34">
        <f>IF(I274&gt;199,1,0)*Data!$D$5*Data!$D$17</f>
        <v>-3</v>
      </c>
      <c r="N274" s="34">
        <f>IF(I274&gt;299,1,0)*Data!$D$6*Data!$D$17</f>
        <v>0</v>
      </c>
      <c r="O274" s="34">
        <f>IF(I274&gt;399,1,0)*Data!$D$7*Data!$D$17</f>
        <v>0</v>
      </c>
      <c r="P274" s="34">
        <f>IF(I274&gt;499,1,0)*Data!$D$8*Data!$D$17</f>
        <v>0</v>
      </c>
      <c r="Q274" s="34">
        <f>IF(I274&gt;599,1,0)*Data!$D$9*Data!$D$17</f>
        <v>0</v>
      </c>
      <c r="R274" s="34">
        <f t="shared" si="63"/>
        <v>-1</v>
      </c>
      <c r="S274" s="34">
        <f t="shared" si="64"/>
        <v>1</v>
      </c>
      <c r="T274" s="34">
        <f t="shared" si="51"/>
        <v>-0.8333333333333334</v>
      </c>
      <c r="U274" s="34">
        <f t="shared" si="65"/>
        <v>0.6944444444444445</v>
      </c>
      <c r="V274" s="89">
        <f t="shared" si="52"/>
        <v>2.638937829015426</v>
      </c>
      <c r="W274" s="89">
        <f t="shared" si="53"/>
        <v>-0.4817536741017156</v>
      </c>
      <c r="X274" s="89">
        <f t="shared" si="54"/>
        <v>-1</v>
      </c>
      <c r="Y274" s="89">
        <f t="shared" si="55"/>
        <v>0.8763066800438634</v>
      </c>
      <c r="Z274" s="89">
        <f t="shared" si="56"/>
        <v>0.08014953557019469</v>
      </c>
      <c r="AA274" s="89">
        <f t="shared" si="57"/>
        <v>1.2070916915024037</v>
      </c>
      <c r="AB274" s="89">
        <f t="shared" si="58"/>
        <v>-0.16666666666666666</v>
      </c>
      <c r="AC274" s="89">
        <f t="shared" si="59"/>
        <v>1.2872412270725984</v>
      </c>
      <c r="AD274" s="89">
        <f t="shared" si="66"/>
        <v>1.6569899766753686</v>
      </c>
      <c r="AE274" s="89">
        <f t="shared" si="60"/>
        <v>-2.120574560405932</v>
      </c>
      <c r="AF274" s="34">
        <f t="shared" si="67"/>
        <v>4.496836466240811</v>
      </c>
    </row>
    <row r="275" spans="8:32" ht="12.75">
      <c r="H275" s="34">
        <f t="shared" si="61"/>
        <v>25.3</v>
      </c>
      <c r="I275" s="34">
        <v>253</v>
      </c>
      <c r="J275" s="34">
        <f t="shared" si="62"/>
        <v>254</v>
      </c>
      <c r="K275" s="34">
        <f>IF(I275&gt;=0,1,0)*Data!$D$3*Data!$D$17</f>
        <v>-2</v>
      </c>
      <c r="L275" s="34">
        <f>IF(I275&gt;99,1,0)*Data!$D$4*Data!$D$17</f>
        <v>4</v>
      </c>
      <c r="M275" s="34">
        <f>IF(I275&gt;199,1,0)*Data!$D$5*Data!$D$17</f>
        <v>-3</v>
      </c>
      <c r="N275" s="34">
        <f>IF(I275&gt;299,1,0)*Data!$D$6*Data!$D$17</f>
        <v>0</v>
      </c>
      <c r="O275" s="34">
        <f>IF(I275&gt;399,1,0)*Data!$D$7*Data!$D$17</f>
        <v>0</v>
      </c>
      <c r="P275" s="34">
        <f>IF(I275&gt;499,1,0)*Data!$D$8*Data!$D$17</f>
        <v>0</v>
      </c>
      <c r="Q275" s="34">
        <f>IF(I275&gt;599,1,0)*Data!$D$9*Data!$D$17</f>
        <v>0</v>
      </c>
      <c r="R275" s="34">
        <f t="shared" si="63"/>
        <v>-1</v>
      </c>
      <c r="S275" s="34">
        <f t="shared" si="64"/>
        <v>1</v>
      </c>
      <c r="T275" s="34">
        <f t="shared" si="51"/>
        <v>-0.8333333333333334</v>
      </c>
      <c r="U275" s="34">
        <f t="shared" si="65"/>
        <v>0.6944444444444445</v>
      </c>
      <c r="V275" s="89">
        <f t="shared" si="52"/>
        <v>2.649409804527392</v>
      </c>
      <c r="W275" s="89">
        <f t="shared" si="53"/>
        <v>-0.4725507648690541</v>
      </c>
      <c r="X275" s="89">
        <f t="shared" si="54"/>
        <v>-1</v>
      </c>
      <c r="Y275" s="89">
        <f t="shared" si="55"/>
        <v>0.8813034520649922</v>
      </c>
      <c r="Z275" s="89">
        <f t="shared" si="56"/>
        <v>0.07861844418356889</v>
      </c>
      <c r="AA275" s="89">
        <f t="shared" si="57"/>
        <v>1.2139746265848275</v>
      </c>
      <c r="AB275" s="89">
        <f t="shared" si="58"/>
        <v>-0.16666666666666666</v>
      </c>
      <c r="AC275" s="89">
        <f t="shared" si="59"/>
        <v>1.2925930707683964</v>
      </c>
      <c r="AD275" s="89">
        <f t="shared" si="66"/>
        <v>1.6707968465984726</v>
      </c>
      <c r="AE275" s="89">
        <f t="shared" si="60"/>
        <v>-2.1259264041017296</v>
      </c>
      <c r="AF275" s="34">
        <f t="shared" si="67"/>
        <v>4.519563075656911</v>
      </c>
    </row>
    <row r="276" spans="8:32" ht="12.75">
      <c r="H276" s="34">
        <f t="shared" si="61"/>
        <v>25.4</v>
      </c>
      <c r="I276" s="34">
        <v>254</v>
      </c>
      <c r="J276" s="34">
        <f t="shared" si="62"/>
        <v>255</v>
      </c>
      <c r="K276" s="34">
        <f>IF(I276&gt;=0,1,0)*Data!$D$3*Data!$D$17</f>
        <v>-2</v>
      </c>
      <c r="L276" s="34">
        <f>IF(I276&gt;99,1,0)*Data!$D$4*Data!$D$17</f>
        <v>4</v>
      </c>
      <c r="M276" s="34">
        <f>IF(I276&gt;199,1,0)*Data!$D$5*Data!$D$17</f>
        <v>-3</v>
      </c>
      <c r="N276" s="34">
        <f>IF(I276&gt;299,1,0)*Data!$D$6*Data!$D$17</f>
        <v>0</v>
      </c>
      <c r="O276" s="34">
        <f>IF(I276&gt;399,1,0)*Data!$D$7*Data!$D$17</f>
        <v>0</v>
      </c>
      <c r="P276" s="34">
        <f>IF(I276&gt;499,1,0)*Data!$D$8*Data!$D$17</f>
        <v>0</v>
      </c>
      <c r="Q276" s="34">
        <f>IF(I276&gt;599,1,0)*Data!$D$9*Data!$D$17</f>
        <v>0</v>
      </c>
      <c r="R276" s="34">
        <f t="shared" si="63"/>
        <v>-1</v>
      </c>
      <c r="S276" s="34">
        <f t="shared" si="64"/>
        <v>1</v>
      </c>
      <c r="T276" s="34">
        <f t="shared" si="51"/>
        <v>-0.8333333333333334</v>
      </c>
      <c r="U276" s="34">
        <f t="shared" si="65"/>
        <v>0.6944444444444445</v>
      </c>
      <c r="V276" s="89">
        <f t="shared" si="52"/>
        <v>2.659881780039358</v>
      </c>
      <c r="W276" s="89">
        <f t="shared" si="53"/>
        <v>-0.46329603511986206</v>
      </c>
      <c r="X276" s="89">
        <f t="shared" si="54"/>
        <v>-1</v>
      </c>
      <c r="Y276" s="89">
        <f t="shared" si="55"/>
        <v>0.8862035792312145</v>
      </c>
      <c r="Z276" s="89">
        <f t="shared" si="56"/>
        <v>0.07707873139858908</v>
      </c>
      <c r="AA276" s="89">
        <f t="shared" si="57"/>
        <v>1.2207244356691953</v>
      </c>
      <c r="AB276" s="89">
        <f t="shared" si="58"/>
        <v>-0.16666666666666666</v>
      </c>
      <c r="AC276" s="89">
        <f t="shared" si="59"/>
        <v>1.2978031670677843</v>
      </c>
      <c r="AD276" s="89">
        <f t="shared" si="66"/>
        <v>1.6842930604511712</v>
      </c>
      <c r="AE276" s="89">
        <f t="shared" si="60"/>
        <v>-2.1311365004011176</v>
      </c>
      <c r="AF276" s="34">
        <f t="shared" si="67"/>
        <v>4.541742783341922</v>
      </c>
    </row>
    <row r="277" spans="8:32" ht="12.75">
      <c r="H277" s="34">
        <f t="shared" si="61"/>
        <v>25.5</v>
      </c>
      <c r="I277" s="34">
        <v>255</v>
      </c>
      <c r="J277" s="34">
        <f t="shared" si="62"/>
        <v>256</v>
      </c>
      <c r="K277" s="34">
        <f>IF(I277&gt;=0,1,0)*Data!$D$3*Data!$D$17</f>
        <v>-2</v>
      </c>
      <c r="L277" s="34">
        <f>IF(I277&gt;99,1,0)*Data!$D$4*Data!$D$17</f>
        <v>4</v>
      </c>
      <c r="M277" s="34">
        <f>IF(I277&gt;199,1,0)*Data!$D$5*Data!$D$17</f>
        <v>-3</v>
      </c>
      <c r="N277" s="34">
        <f>IF(I277&gt;299,1,0)*Data!$D$6*Data!$D$17</f>
        <v>0</v>
      </c>
      <c r="O277" s="34">
        <f>IF(I277&gt;399,1,0)*Data!$D$7*Data!$D$17</f>
        <v>0</v>
      </c>
      <c r="P277" s="34">
        <f>IF(I277&gt;499,1,0)*Data!$D$8*Data!$D$17</f>
        <v>0</v>
      </c>
      <c r="Q277" s="34">
        <f>IF(I277&gt;599,1,0)*Data!$D$9*Data!$D$17</f>
        <v>0</v>
      </c>
      <c r="R277" s="34">
        <f t="shared" si="63"/>
        <v>-1</v>
      </c>
      <c r="S277" s="34">
        <f t="shared" si="64"/>
        <v>1</v>
      </c>
      <c r="T277" s="34">
        <f t="shared" si="51"/>
        <v>-0.8333333333333334</v>
      </c>
      <c r="U277" s="34">
        <f t="shared" si="65"/>
        <v>0.6944444444444445</v>
      </c>
      <c r="V277" s="89">
        <f t="shared" si="52"/>
        <v>2.670353755551324</v>
      </c>
      <c r="W277" s="89">
        <f t="shared" si="53"/>
        <v>-0.45399049973954686</v>
      </c>
      <c r="X277" s="89">
        <f t="shared" si="54"/>
        <v>-1</v>
      </c>
      <c r="Y277" s="89">
        <f t="shared" si="55"/>
        <v>0.8910065241883678</v>
      </c>
      <c r="Z277" s="89">
        <f t="shared" si="56"/>
        <v>0.07553056606211297</v>
      </c>
      <c r="AA277" s="89">
        <f t="shared" si="57"/>
        <v>1.2273403785628783</v>
      </c>
      <c r="AB277" s="89">
        <f t="shared" si="58"/>
        <v>-0.16666666666666666</v>
      </c>
      <c r="AC277" s="89">
        <f t="shared" si="59"/>
        <v>1.3028709446249913</v>
      </c>
      <c r="AD277" s="89">
        <f t="shared" si="66"/>
        <v>1.6974726983480173</v>
      </c>
      <c r="AE277" s="89">
        <f t="shared" si="60"/>
        <v>-2.1362042779583246</v>
      </c>
      <c r="AF277" s="34">
        <f t="shared" si="67"/>
        <v>4.563368717167447</v>
      </c>
    </row>
    <row r="278" spans="8:32" ht="12.75">
      <c r="H278" s="34">
        <f t="shared" si="61"/>
        <v>25.6</v>
      </c>
      <c r="I278" s="34">
        <v>256</v>
      </c>
      <c r="J278" s="34">
        <f t="shared" si="62"/>
        <v>257</v>
      </c>
      <c r="K278" s="34">
        <f>IF(I278&gt;=0,1,0)*Data!$D$3*Data!$D$17</f>
        <v>-2</v>
      </c>
      <c r="L278" s="34">
        <f>IF(I278&gt;99,1,0)*Data!$D$4*Data!$D$17</f>
        <v>4</v>
      </c>
      <c r="M278" s="34">
        <f>IF(I278&gt;199,1,0)*Data!$D$5*Data!$D$17</f>
        <v>-3</v>
      </c>
      <c r="N278" s="34">
        <f>IF(I278&gt;299,1,0)*Data!$D$6*Data!$D$17</f>
        <v>0</v>
      </c>
      <c r="O278" s="34">
        <f>IF(I278&gt;399,1,0)*Data!$D$7*Data!$D$17</f>
        <v>0</v>
      </c>
      <c r="P278" s="34">
        <f>IF(I278&gt;499,1,0)*Data!$D$8*Data!$D$17</f>
        <v>0</v>
      </c>
      <c r="Q278" s="34">
        <f>IF(I278&gt;599,1,0)*Data!$D$9*Data!$D$17</f>
        <v>0</v>
      </c>
      <c r="R278" s="34">
        <f t="shared" si="63"/>
        <v>-1</v>
      </c>
      <c r="S278" s="34">
        <f t="shared" si="64"/>
        <v>1</v>
      </c>
      <c r="T278" s="34">
        <f aca="true" t="shared" si="68" ref="T278:T341">R278-$R$20</f>
        <v>-0.8333333333333334</v>
      </c>
      <c r="U278" s="34">
        <f t="shared" si="65"/>
        <v>0.6944444444444445</v>
      </c>
      <c r="V278" s="89">
        <f aca="true" t="shared" si="69" ref="V278:V341">$T$3*I278</f>
        <v>2.68082573106329</v>
      </c>
      <c r="W278" s="89">
        <f aca="true" t="shared" si="70" ref="W278:W341">R278*SIN(V278)</f>
        <v>-0.4446351791849278</v>
      </c>
      <c r="X278" s="89">
        <f aca="true" t="shared" si="71" ref="X278:X341">R278*COS(0*V278)</f>
        <v>-1</v>
      </c>
      <c r="Y278" s="89">
        <f aca="true" t="shared" si="72" ref="Y278:Y341">R278*COS(1*V278)</f>
        <v>0.8957117602394127</v>
      </c>
      <c r="Z278" s="89">
        <f aca="true" t="shared" si="73" ref="Z278:Z341">$W$20*SIN(V278)</f>
        <v>0.07397411794791614</v>
      </c>
      <c r="AA278" s="89">
        <f aca="true" t="shared" si="74" ref="AA278:AA341">$Y$20*COS(1*V278)</f>
        <v>1.2338217297531824</v>
      </c>
      <c r="AB278" s="89">
        <f aca="true" t="shared" si="75" ref="AB278:AB341">$X$20</f>
        <v>-0.16666666666666666</v>
      </c>
      <c r="AC278" s="89">
        <f aca="true" t="shared" si="76" ref="AC278:AC341">Z278+AA278</f>
        <v>1.3077958477010985</v>
      </c>
      <c r="AD278" s="89">
        <f t="shared" si="66"/>
        <v>1.7103299792642348</v>
      </c>
      <c r="AE278" s="89">
        <f aca="true" t="shared" si="77" ref="AE278:AE341">T278-AC278</f>
        <v>-2.1411291810344317</v>
      </c>
      <c r="AF278" s="34">
        <f t="shared" si="67"/>
        <v>4.584434169877176</v>
      </c>
    </row>
    <row r="279" spans="8:32" ht="12.75">
      <c r="H279" s="34">
        <f aca="true" t="shared" si="78" ref="H279:H342">I279/10</f>
        <v>25.7</v>
      </c>
      <c r="I279" s="34">
        <v>257</v>
      </c>
      <c r="J279" s="34">
        <f aca="true" t="shared" si="79" ref="J279:J342">I279+1</f>
        <v>258</v>
      </c>
      <c r="K279" s="34">
        <f>IF(I279&gt;=0,1,0)*Data!$D$3*Data!$D$17</f>
        <v>-2</v>
      </c>
      <c r="L279" s="34">
        <f>IF(I279&gt;99,1,0)*Data!$D$4*Data!$D$17</f>
        <v>4</v>
      </c>
      <c r="M279" s="34">
        <f>IF(I279&gt;199,1,0)*Data!$D$5*Data!$D$17</f>
        <v>-3</v>
      </c>
      <c r="N279" s="34">
        <f>IF(I279&gt;299,1,0)*Data!$D$6*Data!$D$17</f>
        <v>0</v>
      </c>
      <c r="O279" s="34">
        <f>IF(I279&gt;399,1,0)*Data!$D$7*Data!$D$17</f>
        <v>0</v>
      </c>
      <c r="P279" s="34">
        <f>IF(I279&gt;499,1,0)*Data!$D$8*Data!$D$17</f>
        <v>0</v>
      </c>
      <c r="Q279" s="34">
        <f>IF(I279&gt;599,1,0)*Data!$D$9*Data!$D$17</f>
        <v>0</v>
      </c>
      <c r="R279" s="34">
        <f aca="true" t="shared" si="80" ref="R279:R342">(K279+L279+M279+N279+O279+P279+Q279)</f>
        <v>-1</v>
      </c>
      <c r="S279" s="34">
        <f aca="true" t="shared" si="81" ref="S279:S342">R279*R279</f>
        <v>1</v>
      </c>
      <c r="T279" s="34">
        <f t="shared" si="68"/>
        <v>-0.8333333333333334</v>
      </c>
      <c r="U279" s="34">
        <f aca="true" t="shared" si="82" ref="U279:U342">T279*T279</f>
        <v>0.6944444444444445</v>
      </c>
      <c r="V279" s="89">
        <f t="shared" si="69"/>
        <v>2.6912977065752557</v>
      </c>
      <c r="W279" s="89">
        <f t="shared" si="70"/>
        <v>-0.43523109937232796</v>
      </c>
      <c r="X279" s="89">
        <f t="shared" si="71"/>
        <v>-1</v>
      </c>
      <c r="Y279" s="89">
        <f t="shared" si="72"/>
        <v>0.9003187714021933</v>
      </c>
      <c r="Z279" s="89">
        <f t="shared" si="73"/>
        <v>0.07240955773807375</v>
      </c>
      <c r="AA279" s="89">
        <f t="shared" si="74"/>
        <v>1.2401677784869123</v>
      </c>
      <c r="AB279" s="89">
        <f t="shared" si="75"/>
        <v>-0.16666666666666666</v>
      </c>
      <c r="AC279" s="89">
        <f t="shared" si="76"/>
        <v>1.312577336224986</v>
      </c>
      <c r="AD279" s="89">
        <f aca="true" t="shared" si="83" ref="AD279:AD342">AC279*AC279</f>
        <v>1.72285926357148</v>
      </c>
      <c r="AE279" s="89">
        <f t="shared" si="77"/>
        <v>-2.145910669558319</v>
      </c>
      <c r="AF279" s="34">
        <f aca="true" t="shared" si="84" ref="AF279:AF342">AE279*AE279</f>
        <v>4.604932601724234</v>
      </c>
    </row>
    <row r="280" spans="8:32" ht="12.75">
      <c r="H280" s="34">
        <f t="shared" si="78"/>
        <v>25.8</v>
      </c>
      <c r="I280" s="34">
        <v>258</v>
      </c>
      <c r="J280" s="34">
        <f t="shared" si="79"/>
        <v>259</v>
      </c>
      <c r="K280" s="34">
        <f>IF(I280&gt;=0,1,0)*Data!$D$3*Data!$D$17</f>
        <v>-2</v>
      </c>
      <c r="L280" s="34">
        <f>IF(I280&gt;99,1,0)*Data!$D$4*Data!$D$17</f>
        <v>4</v>
      </c>
      <c r="M280" s="34">
        <f>IF(I280&gt;199,1,0)*Data!$D$5*Data!$D$17</f>
        <v>-3</v>
      </c>
      <c r="N280" s="34">
        <f>IF(I280&gt;299,1,0)*Data!$D$6*Data!$D$17</f>
        <v>0</v>
      </c>
      <c r="O280" s="34">
        <f>IF(I280&gt;399,1,0)*Data!$D$7*Data!$D$17</f>
        <v>0</v>
      </c>
      <c r="P280" s="34">
        <f>IF(I280&gt;499,1,0)*Data!$D$8*Data!$D$17</f>
        <v>0</v>
      </c>
      <c r="Q280" s="34">
        <f>IF(I280&gt;599,1,0)*Data!$D$9*Data!$D$17</f>
        <v>0</v>
      </c>
      <c r="R280" s="34">
        <f t="shared" si="80"/>
        <v>-1</v>
      </c>
      <c r="S280" s="34">
        <f t="shared" si="81"/>
        <v>1</v>
      </c>
      <c r="T280" s="34">
        <f t="shared" si="68"/>
        <v>-0.8333333333333334</v>
      </c>
      <c r="U280" s="34">
        <f t="shared" si="82"/>
        <v>0.6944444444444445</v>
      </c>
      <c r="V280" s="89">
        <f t="shared" si="69"/>
        <v>2.701769682087222</v>
      </c>
      <c r="W280" s="89">
        <f t="shared" si="70"/>
        <v>-0.4257792915650729</v>
      </c>
      <c r="X280" s="89">
        <f t="shared" si="71"/>
        <v>-1</v>
      </c>
      <c r="Y280" s="89">
        <f t="shared" si="72"/>
        <v>0.9048270524660194</v>
      </c>
      <c r="Z280" s="89">
        <f t="shared" si="73"/>
        <v>0.07083705700424378</v>
      </c>
      <c r="AA280" s="89">
        <f t="shared" si="74"/>
        <v>1.2463778288483105</v>
      </c>
      <c r="AB280" s="89">
        <f t="shared" si="75"/>
        <v>-0.16666666666666666</v>
      </c>
      <c r="AC280" s="89">
        <f t="shared" si="76"/>
        <v>1.3172148858525543</v>
      </c>
      <c r="AD280" s="89">
        <f t="shared" si="83"/>
        <v>1.7350550555115576</v>
      </c>
      <c r="AE280" s="89">
        <f t="shared" si="77"/>
        <v>-2.150548219185888</v>
      </c>
      <c r="AF280" s="34">
        <f t="shared" si="84"/>
        <v>4.624857643043593</v>
      </c>
    </row>
    <row r="281" spans="8:32" ht="12.75">
      <c r="H281" s="34">
        <f t="shared" si="78"/>
        <v>25.9</v>
      </c>
      <c r="I281" s="34">
        <v>259</v>
      </c>
      <c r="J281" s="34">
        <f t="shared" si="79"/>
        <v>260</v>
      </c>
      <c r="K281" s="34">
        <f>IF(I281&gt;=0,1,0)*Data!$D$3*Data!$D$17</f>
        <v>-2</v>
      </c>
      <c r="L281" s="34">
        <f>IF(I281&gt;99,1,0)*Data!$D$4*Data!$D$17</f>
        <v>4</v>
      </c>
      <c r="M281" s="34">
        <f>IF(I281&gt;199,1,0)*Data!$D$5*Data!$D$17</f>
        <v>-3</v>
      </c>
      <c r="N281" s="34">
        <f>IF(I281&gt;299,1,0)*Data!$D$6*Data!$D$17</f>
        <v>0</v>
      </c>
      <c r="O281" s="34">
        <f>IF(I281&gt;399,1,0)*Data!$D$7*Data!$D$17</f>
        <v>0</v>
      </c>
      <c r="P281" s="34">
        <f>IF(I281&gt;499,1,0)*Data!$D$8*Data!$D$17</f>
        <v>0</v>
      </c>
      <c r="Q281" s="34">
        <f>IF(I281&gt;599,1,0)*Data!$D$9*Data!$D$17</f>
        <v>0</v>
      </c>
      <c r="R281" s="34">
        <f t="shared" si="80"/>
        <v>-1</v>
      </c>
      <c r="S281" s="34">
        <f t="shared" si="81"/>
        <v>1</v>
      </c>
      <c r="T281" s="34">
        <f t="shared" si="68"/>
        <v>-0.8333333333333334</v>
      </c>
      <c r="U281" s="34">
        <f t="shared" si="82"/>
        <v>0.6944444444444445</v>
      </c>
      <c r="V281" s="89">
        <f t="shared" si="69"/>
        <v>2.7122416575991877</v>
      </c>
      <c r="W281" s="89">
        <f t="shared" si="70"/>
        <v>-0.4162807922604016</v>
      </c>
      <c r="X281" s="89">
        <f t="shared" si="71"/>
        <v>-1</v>
      </c>
      <c r="Y281" s="89">
        <f t="shared" si="72"/>
        <v>0.9092361090470683</v>
      </c>
      <c r="Z281" s="89">
        <f t="shared" si="73"/>
        <v>0.06925678818885228</v>
      </c>
      <c r="AA281" s="89">
        <f t="shared" si="74"/>
        <v>1.2524511998353738</v>
      </c>
      <c r="AB281" s="89">
        <f t="shared" si="75"/>
        <v>-0.16666666666666666</v>
      </c>
      <c r="AC281" s="89">
        <f t="shared" si="76"/>
        <v>1.321707988024226</v>
      </c>
      <c r="AD281" s="89">
        <f t="shared" si="83"/>
        <v>1.7469120056070475</v>
      </c>
      <c r="AE281" s="89">
        <f t="shared" si="77"/>
        <v>-2.1550413213575594</v>
      </c>
      <c r="AF281" s="34">
        <f t="shared" si="84"/>
        <v>4.6442030967585355</v>
      </c>
    </row>
    <row r="282" spans="8:32" ht="12.75">
      <c r="H282" s="34">
        <f t="shared" si="78"/>
        <v>26</v>
      </c>
      <c r="I282" s="34">
        <v>260</v>
      </c>
      <c r="J282" s="34">
        <f t="shared" si="79"/>
        <v>261</v>
      </c>
      <c r="K282" s="34">
        <f>IF(I282&gt;=0,1,0)*Data!$D$3*Data!$D$17</f>
        <v>-2</v>
      </c>
      <c r="L282" s="34">
        <f>IF(I282&gt;99,1,0)*Data!$D$4*Data!$D$17</f>
        <v>4</v>
      </c>
      <c r="M282" s="34">
        <f>IF(I282&gt;199,1,0)*Data!$D$5*Data!$D$17</f>
        <v>-3</v>
      </c>
      <c r="N282" s="34">
        <f>IF(I282&gt;299,1,0)*Data!$D$6*Data!$D$17</f>
        <v>0</v>
      </c>
      <c r="O282" s="34">
        <f>IF(I282&gt;399,1,0)*Data!$D$7*Data!$D$17</f>
        <v>0</v>
      </c>
      <c r="P282" s="34">
        <f>IF(I282&gt;499,1,0)*Data!$D$8*Data!$D$17</f>
        <v>0</v>
      </c>
      <c r="Q282" s="34">
        <f>IF(I282&gt;599,1,0)*Data!$D$9*Data!$D$17</f>
        <v>0</v>
      </c>
      <c r="R282" s="34">
        <f t="shared" si="80"/>
        <v>-1</v>
      </c>
      <c r="S282" s="34">
        <f t="shared" si="81"/>
        <v>1</v>
      </c>
      <c r="T282" s="34">
        <f t="shared" si="68"/>
        <v>-0.8333333333333334</v>
      </c>
      <c r="U282" s="34">
        <f t="shared" si="82"/>
        <v>0.6944444444444445</v>
      </c>
      <c r="V282" s="89">
        <f t="shared" si="69"/>
        <v>2.722713633111154</v>
      </c>
      <c r="W282" s="89">
        <f t="shared" si="70"/>
        <v>-0.40673664307580043</v>
      </c>
      <c r="X282" s="89">
        <f t="shared" si="71"/>
        <v>-1</v>
      </c>
      <c r="Y282" s="89">
        <f t="shared" si="72"/>
        <v>0.9135454576426008</v>
      </c>
      <c r="Z282" s="89">
        <f t="shared" si="73"/>
        <v>0.06766892458618275</v>
      </c>
      <c r="AA282" s="89">
        <f t="shared" si="74"/>
        <v>1.2583872254345332</v>
      </c>
      <c r="AB282" s="89">
        <f t="shared" si="75"/>
        <v>-0.16666666666666666</v>
      </c>
      <c r="AC282" s="89">
        <f t="shared" si="76"/>
        <v>1.326056150020716</v>
      </c>
      <c r="AD282" s="89">
        <f t="shared" si="83"/>
        <v>1.7584249130077636</v>
      </c>
      <c r="AE282" s="89">
        <f t="shared" si="77"/>
        <v>-2.1593894833540492</v>
      </c>
      <c r="AF282" s="34">
        <f t="shared" si="84"/>
        <v>4.6629629408200675</v>
      </c>
    </row>
    <row r="283" spans="8:32" ht="12.75">
      <c r="H283" s="34">
        <f t="shared" si="78"/>
        <v>26.1</v>
      </c>
      <c r="I283" s="34">
        <v>261</v>
      </c>
      <c r="J283" s="34">
        <f t="shared" si="79"/>
        <v>262</v>
      </c>
      <c r="K283" s="34">
        <f>IF(I283&gt;=0,1,0)*Data!$D$3*Data!$D$17</f>
        <v>-2</v>
      </c>
      <c r="L283" s="34">
        <f>IF(I283&gt;99,1,0)*Data!$D$4*Data!$D$17</f>
        <v>4</v>
      </c>
      <c r="M283" s="34">
        <f>IF(I283&gt;199,1,0)*Data!$D$5*Data!$D$17</f>
        <v>-3</v>
      </c>
      <c r="N283" s="34">
        <f>IF(I283&gt;299,1,0)*Data!$D$6*Data!$D$17</f>
        <v>0</v>
      </c>
      <c r="O283" s="34">
        <f>IF(I283&gt;399,1,0)*Data!$D$7*Data!$D$17</f>
        <v>0</v>
      </c>
      <c r="P283" s="34">
        <f>IF(I283&gt;499,1,0)*Data!$D$8*Data!$D$17</f>
        <v>0</v>
      </c>
      <c r="Q283" s="34">
        <f>IF(I283&gt;599,1,0)*Data!$D$9*Data!$D$17</f>
        <v>0</v>
      </c>
      <c r="R283" s="34">
        <f t="shared" si="80"/>
        <v>-1</v>
      </c>
      <c r="S283" s="34">
        <f t="shared" si="81"/>
        <v>1</v>
      </c>
      <c r="T283" s="34">
        <f t="shared" si="68"/>
        <v>-0.8333333333333334</v>
      </c>
      <c r="U283" s="34">
        <f t="shared" si="82"/>
        <v>0.6944444444444445</v>
      </c>
      <c r="V283" s="89">
        <f t="shared" si="69"/>
        <v>2.7331856086231197</v>
      </c>
      <c r="W283" s="89">
        <f t="shared" si="70"/>
        <v>-0.39714789063478106</v>
      </c>
      <c r="X283" s="89">
        <f t="shared" si="71"/>
        <v>-1</v>
      </c>
      <c r="Y283" s="89">
        <f t="shared" si="72"/>
        <v>0.9177546256839809</v>
      </c>
      <c r="Z283" s="89">
        <f t="shared" si="73"/>
        <v>0.06607364032337293</v>
      </c>
      <c r="AA283" s="89">
        <f t="shared" si="74"/>
        <v>1.2641852546936883</v>
      </c>
      <c r="AB283" s="89">
        <f t="shared" si="75"/>
        <v>-0.16666666666666666</v>
      </c>
      <c r="AC283" s="89">
        <f t="shared" si="76"/>
        <v>1.330258895017061</v>
      </c>
      <c r="AD283" s="89">
        <f t="shared" si="83"/>
        <v>1.7695887277720124</v>
      </c>
      <c r="AE283" s="89">
        <f t="shared" si="77"/>
        <v>-2.1635922283503946</v>
      </c>
      <c r="AF283" s="34">
        <f t="shared" si="84"/>
        <v>4.681131330578226</v>
      </c>
    </row>
    <row r="284" spans="8:32" ht="12.75">
      <c r="H284" s="34">
        <f t="shared" si="78"/>
        <v>26.2</v>
      </c>
      <c r="I284" s="34">
        <v>262</v>
      </c>
      <c r="J284" s="34">
        <f t="shared" si="79"/>
        <v>263</v>
      </c>
      <c r="K284" s="34">
        <f>IF(I284&gt;=0,1,0)*Data!$D$3*Data!$D$17</f>
        <v>-2</v>
      </c>
      <c r="L284" s="34">
        <f>IF(I284&gt;99,1,0)*Data!$D$4*Data!$D$17</f>
        <v>4</v>
      </c>
      <c r="M284" s="34">
        <f>IF(I284&gt;199,1,0)*Data!$D$5*Data!$D$17</f>
        <v>-3</v>
      </c>
      <c r="N284" s="34">
        <f>IF(I284&gt;299,1,0)*Data!$D$6*Data!$D$17</f>
        <v>0</v>
      </c>
      <c r="O284" s="34">
        <f>IF(I284&gt;399,1,0)*Data!$D$7*Data!$D$17</f>
        <v>0</v>
      </c>
      <c r="P284" s="34">
        <f>IF(I284&gt;499,1,0)*Data!$D$8*Data!$D$17</f>
        <v>0</v>
      </c>
      <c r="Q284" s="34">
        <f>IF(I284&gt;599,1,0)*Data!$D$9*Data!$D$17</f>
        <v>0</v>
      </c>
      <c r="R284" s="34">
        <f t="shared" si="80"/>
        <v>-1</v>
      </c>
      <c r="S284" s="34">
        <f t="shared" si="81"/>
        <v>1</v>
      </c>
      <c r="T284" s="34">
        <f t="shared" si="68"/>
        <v>-0.8333333333333334</v>
      </c>
      <c r="U284" s="34">
        <f t="shared" si="82"/>
        <v>0.6944444444444445</v>
      </c>
      <c r="V284" s="89">
        <f t="shared" si="69"/>
        <v>2.743657584135086</v>
      </c>
      <c r="W284" s="89">
        <f t="shared" si="70"/>
        <v>-0.38751558645210316</v>
      </c>
      <c r="X284" s="89">
        <f t="shared" si="71"/>
        <v>-1</v>
      </c>
      <c r="Y284" s="89">
        <f t="shared" si="72"/>
        <v>0.9218631515885004</v>
      </c>
      <c r="Z284" s="89">
        <f t="shared" si="73"/>
        <v>0.06447111034131933</v>
      </c>
      <c r="AA284" s="89">
        <f t="shared" si="74"/>
        <v>1.2698446517935935</v>
      </c>
      <c r="AB284" s="89">
        <f t="shared" si="75"/>
        <v>-0.16666666666666666</v>
      </c>
      <c r="AC284" s="89">
        <f t="shared" si="76"/>
        <v>1.3343157621349129</v>
      </c>
      <c r="AD284" s="89">
        <f t="shared" si="83"/>
        <v>1.7803985530816735</v>
      </c>
      <c r="AE284" s="89">
        <f t="shared" si="77"/>
        <v>-2.167649095468246</v>
      </c>
      <c r="AF284" s="34">
        <f t="shared" si="84"/>
        <v>4.698702601084306</v>
      </c>
    </row>
    <row r="285" spans="8:32" ht="12.75">
      <c r="H285" s="34">
        <f t="shared" si="78"/>
        <v>26.3</v>
      </c>
      <c r="I285" s="34">
        <v>263</v>
      </c>
      <c r="J285" s="34">
        <f t="shared" si="79"/>
        <v>264</v>
      </c>
      <c r="K285" s="34">
        <f>IF(I285&gt;=0,1,0)*Data!$D$3*Data!$D$17</f>
        <v>-2</v>
      </c>
      <c r="L285" s="34">
        <f>IF(I285&gt;99,1,0)*Data!$D$4*Data!$D$17</f>
        <v>4</v>
      </c>
      <c r="M285" s="34">
        <f>IF(I285&gt;199,1,0)*Data!$D$5*Data!$D$17</f>
        <v>-3</v>
      </c>
      <c r="N285" s="34">
        <f>IF(I285&gt;299,1,0)*Data!$D$6*Data!$D$17</f>
        <v>0</v>
      </c>
      <c r="O285" s="34">
        <f>IF(I285&gt;399,1,0)*Data!$D$7*Data!$D$17</f>
        <v>0</v>
      </c>
      <c r="P285" s="34">
        <f>IF(I285&gt;499,1,0)*Data!$D$8*Data!$D$17</f>
        <v>0</v>
      </c>
      <c r="Q285" s="34">
        <f>IF(I285&gt;599,1,0)*Data!$D$9*Data!$D$17</f>
        <v>0</v>
      </c>
      <c r="R285" s="34">
        <f t="shared" si="80"/>
        <v>-1</v>
      </c>
      <c r="S285" s="34">
        <f t="shared" si="81"/>
        <v>1</v>
      </c>
      <c r="T285" s="34">
        <f t="shared" si="68"/>
        <v>-0.8333333333333334</v>
      </c>
      <c r="U285" s="34">
        <f t="shared" si="82"/>
        <v>0.6944444444444445</v>
      </c>
      <c r="V285" s="89">
        <f t="shared" si="69"/>
        <v>2.7541295596470516</v>
      </c>
      <c r="W285" s="89">
        <f t="shared" si="70"/>
        <v>-0.3778407868184675</v>
      </c>
      <c r="X285" s="89">
        <f t="shared" si="71"/>
        <v>-1</v>
      </c>
      <c r="Y285" s="89">
        <f t="shared" si="72"/>
        <v>0.9258705848099946</v>
      </c>
      <c r="Z285" s="89">
        <f t="shared" si="73"/>
        <v>0.0628615103754935</v>
      </c>
      <c r="AA285" s="89">
        <f t="shared" si="74"/>
        <v>1.2753647961175811</v>
      </c>
      <c r="AB285" s="89">
        <f t="shared" si="75"/>
        <v>-0.16666666666666666</v>
      </c>
      <c r="AC285" s="89">
        <f t="shared" si="76"/>
        <v>1.3382263064930746</v>
      </c>
      <c r="AD285" s="89">
        <f t="shared" si="83"/>
        <v>1.7908496473900966</v>
      </c>
      <c r="AE285" s="89">
        <f t="shared" si="77"/>
        <v>-2.171559639826408</v>
      </c>
      <c r="AF285" s="34">
        <f t="shared" si="84"/>
        <v>4.715671269322999</v>
      </c>
    </row>
    <row r="286" spans="8:32" ht="12.75">
      <c r="H286" s="34">
        <f t="shared" si="78"/>
        <v>26.4</v>
      </c>
      <c r="I286" s="34">
        <v>264</v>
      </c>
      <c r="J286" s="34">
        <f t="shared" si="79"/>
        <v>265</v>
      </c>
      <c r="K286" s="34">
        <f>IF(I286&gt;=0,1,0)*Data!$D$3*Data!$D$17</f>
        <v>-2</v>
      </c>
      <c r="L286" s="34">
        <f>IF(I286&gt;99,1,0)*Data!$D$4*Data!$D$17</f>
        <v>4</v>
      </c>
      <c r="M286" s="34">
        <f>IF(I286&gt;199,1,0)*Data!$D$5*Data!$D$17</f>
        <v>-3</v>
      </c>
      <c r="N286" s="34">
        <f>IF(I286&gt;299,1,0)*Data!$D$6*Data!$D$17</f>
        <v>0</v>
      </c>
      <c r="O286" s="34">
        <f>IF(I286&gt;399,1,0)*Data!$D$7*Data!$D$17</f>
        <v>0</v>
      </c>
      <c r="P286" s="34">
        <f>IF(I286&gt;499,1,0)*Data!$D$8*Data!$D$17</f>
        <v>0</v>
      </c>
      <c r="Q286" s="34">
        <f>IF(I286&gt;599,1,0)*Data!$D$9*Data!$D$17</f>
        <v>0</v>
      </c>
      <c r="R286" s="34">
        <f t="shared" si="80"/>
        <v>-1</v>
      </c>
      <c r="S286" s="34">
        <f t="shared" si="81"/>
        <v>1</v>
      </c>
      <c r="T286" s="34">
        <f t="shared" si="68"/>
        <v>-0.8333333333333334</v>
      </c>
      <c r="U286" s="34">
        <f t="shared" si="82"/>
        <v>0.6944444444444445</v>
      </c>
      <c r="V286" s="89">
        <f t="shared" si="69"/>
        <v>2.764601535159018</v>
      </c>
      <c r="W286" s="89">
        <f t="shared" si="70"/>
        <v>-0.36812455268467814</v>
      </c>
      <c r="X286" s="89">
        <f t="shared" si="71"/>
        <v>-1</v>
      </c>
      <c r="Y286" s="89">
        <f t="shared" si="72"/>
        <v>0.9297764858882513</v>
      </c>
      <c r="Z286" s="89">
        <f t="shared" si="73"/>
        <v>0.06124501693667011</v>
      </c>
      <c r="AA286" s="89">
        <f t="shared" si="74"/>
        <v>1.2807450823196194</v>
      </c>
      <c r="AB286" s="89">
        <f t="shared" si="75"/>
        <v>-0.16666666666666666</v>
      </c>
      <c r="AC286" s="89">
        <f t="shared" si="76"/>
        <v>1.3419900992562894</v>
      </c>
      <c r="AD286" s="89">
        <f t="shared" si="83"/>
        <v>1.8009374265019056</v>
      </c>
      <c r="AE286" s="89">
        <f t="shared" si="77"/>
        <v>-2.175323432589623</v>
      </c>
      <c r="AF286" s="34">
        <f t="shared" si="84"/>
        <v>4.7320320363735</v>
      </c>
    </row>
    <row r="287" spans="8:32" ht="12.75">
      <c r="H287" s="34">
        <f t="shared" si="78"/>
        <v>26.5</v>
      </c>
      <c r="I287" s="34">
        <v>265</v>
      </c>
      <c r="J287" s="34">
        <f t="shared" si="79"/>
        <v>266</v>
      </c>
      <c r="K287" s="34">
        <f>IF(I287&gt;=0,1,0)*Data!$D$3*Data!$D$17</f>
        <v>-2</v>
      </c>
      <c r="L287" s="34">
        <f>IF(I287&gt;99,1,0)*Data!$D$4*Data!$D$17</f>
        <v>4</v>
      </c>
      <c r="M287" s="34">
        <f>IF(I287&gt;199,1,0)*Data!$D$5*Data!$D$17</f>
        <v>-3</v>
      </c>
      <c r="N287" s="34">
        <f>IF(I287&gt;299,1,0)*Data!$D$6*Data!$D$17</f>
        <v>0</v>
      </c>
      <c r="O287" s="34">
        <f>IF(I287&gt;399,1,0)*Data!$D$7*Data!$D$17</f>
        <v>0</v>
      </c>
      <c r="P287" s="34">
        <f>IF(I287&gt;499,1,0)*Data!$D$8*Data!$D$17</f>
        <v>0</v>
      </c>
      <c r="Q287" s="34">
        <f>IF(I287&gt;599,1,0)*Data!$D$9*Data!$D$17</f>
        <v>0</v>
      </c>
      <c r="R287" s="34">
        <f t="shared" si="80"/>
        <v>-1</v>
      </c>
      <c r="S287" s="34">
        <f t="shared" si="81"/>
        <v>1</v>
      </c>
      <c r="T287" s="34">
        <f t="shared" si="68"/>
        <v>-0.8333333333333334</v>
      </c>
      <c r="U287" s="34">
        <f t="shared" si="82"/>
        <v>0.6944444444444445</v>
      </c>
      <c r="V287" s="89">
        <f t="shared" si="69"/>
        <v>2.7750735106709836</v>
      </c>
      <c r="W287" s="89">
        <f t="shared" si="70"/>
        <v>-0.35836794954530066</v>
      </c>
      <c r="X287" s="89">
        <f t="shared" si="71"/>
        <v>-1</v>
      </c>
      <c r="Y287" s="89">
        <f t="shared" si="72"/>
        <v>0.9335804264972016</v>
      </c>
      <c r="Z287" s="89">
        <f t="shared" si="73"/>
        <v>0.05962180729157106</v>
      </c>
      <c r="AA287" s="89">
        <f t="shared" si="74"/>
        <v>1.285984920390696</v>
      </c>
      <c r="AB287" s="89">
        <f t="shared" si="75"/>
        <v>-0.16666666666666666</v>
      </c>
      <c r="AC287" s="89">
        <f t="shared" si="76"/>
        <v>1.345606727682267</v>
      </c>
      <c r="AD287" s="89">
        <f t="shared" si="83"/>
        <v>1.8106574655837786</v>
      </c>
      <c r="AE287" s="89">
        <f t="shared" si="77"/>
        <v>-2.1789400610156004</v>
      </c>
      <c r="AF287" s="34">
        <f t="shared" si="84"/>
        <v>4.747779789498669</v>
      </c>
    </row>
    <row r="288" spans="8:32" ht="12.75">
      <c r="H288" s="34">
        <f t="shared" si="78"/>
        <v>26.6</v>
      </c>
      <c r="I288" s="34">
        <v>266</v>
      </c>
      <c r="J288" s="34">
        <f t="shared" si="79"/>
        <v>267</v>
      </c>
      <c r="K288" s="34">
        <f>IF(I288&gt;=0,1,0)*Data!$D$3*Data!$D$17</f>
        <v>-2</v>
      </c>
      <c r="L288" s="34">
        <f>IF(I288&gt;99,1,0)*Data!$D$4*Data!$D$17</f>
        <v>4</v>
      </c>
      <c r="M288" s="34">
        <f>IF(I288&gt;199,1,0)*Data!$D$5*Data!$D$17</f>
        <v>-3</v>
      </c>
      <c r="N288" s="34">
        <f>IF(I288&gt;299,1,0)*Data!$D$6*Data!$D$17</f>
        <v>0</v>
      </c>
      <c r="O288" s="34">
        <f>IF(I288&gt;399,1,0)*Data!$D$7*Data!$D$17</f>
        <v>0</v>
      </c>
      <c r="P288" s="34">
        <f>IF(I288&gt;499,1,0)*Data!$D$8*Data!$D$17</f>
        <v>0</v>
      </c>
      <c r="Q288" s="34">
        <f>IF(I288&gt;599,1,0)*Data!$D$9*Data!$D$17</f>
        <v>0</v>
      </c>
      <c r="R288" s="34">
        <f t="shared" si="80"/>
        <v>-1</v>
      </c>
      <c r="S288" s="34">
        <f t="shared" si="81"/>
        <v>1</v>
      </c>
      <c r="T288" s="34">
        <f t="shared" si="68"/>
        <v>-0.8333333333333334</v>
      </c>
      <c r="U288" s="34">
        <f t="shared" si="82"/>
        <v>0.6944444444444445</v>
      </c>
      <c r="V288" s="89">
        <f t="shared" si="69"/>
        <v>2.78554548618295</v>
      </c>
      <c r="W288" s="89">
        <f t="shared" si="70"/>
        <v>-0.34857204732181535</v>
      </c>
      <c r="X288" s="89">
        <f t="shared" si="71"/>
        <v>-1</v>
      </c>
      <c r="Y288" s="89">
        <f t="shared" si="72"/>
        <v>0.9372819894918915</v>
      </c>
      <c r="Z288" s="89">
        <f t="shared" si="73"/>
        <v>0.05799205944342571</v>
      </c>
      <c r="AA288" s="89">
        <f t="shared" si="74"/>
        <v>1.2910837357235188</v>
      </c>
      <c r="AB288" s="89">
        <f t="shared" si="75"/>
        <v>-0.16666666666666666</v>
      </c>
      <c r="AC288" s="89">
        <f t="shared" si="76"/>
        <v>1.3490757951669445</v>
      </c>
      <c r="AD288" s="89">
        <f t="shared" si="83"/>
        <v>1.8200055011053238</v>
      </c>
      <c r="AE288" s="89">
        <f t="shared" si="77"/>
        <v>-2.182409128500278</v>
      </c>
      <c r="AF288" s="34">
        <f t="shared" si="84"/>
        <v>4.762909604161342</v>
      </c>
    </row>
    <row r="289" spans="8:32" ht="12.75">
      <c r="H289" s="34">
        <f t="shared" si="78"/>
        <v>26.7</v>
      </c>
      <c r="I289" s="34">
        <v>267</v>
      </c>
      <c r="J289" s="34">
        <f t="shared" si="79"/>
        <v>268</v>
      </c>
      <c r="K289" s="34">
        <f>IF(I289&gt;=0,1,0)*Data!$D$3*Data!$D$17</f>
        <v>-2</v>
      </c>
      <c r="L289" s="34">
        <f>IF(I289&gt;99,1,0)*Data!$D$4*Data!$D$17</f>
        <v>4</v>
      </c>
      <c r="M289" s="34">
        <f>IF(I289&gt;199,1,0)*Data!$D$5*Data!$D$17</f>
        <v>-3</v>
      </c>
      <c r="N289" s="34">
        <f>IF(I289&gt;299,1,0)*Data!$D$6*Data!$D$17</f>
        <v>0</v>
      </c>
      <c r="O289" s="34">
        <f>IF(I289&gt;399,1,0)*Data!$D$7*Data!$D$17</f>
        <v>0</v>
      </c>
      <c r="P289" s="34">
        <f>IF(I289&gt;499,1,0)*Data!$D$8*Data!$D$17</f>
        <v>0</v>
      </c>
      <c r="Q289" s="34">
        <f>IF(I289&gt;599,1,0)*Data!$D$9*Data!$D$17</f>
        <v>0</v>
      </c>
      <c r="R289" s="34">
        <f t="shared" si="80"/>
        <v>-1</v>
      </c>
      <c r="S289" s="34">
        <f t="shared" si="81"/>
        <v>1</v>
      </c>
      <c r="T289" s="34">
        <f t="shared" si="68"/>
        <v>-0.8333333333333334</v>
      </c>
      <c r="U289" s="34">
        <f t="shared" si="82"/>
        <v>0.6944444444444445</v>
      </c>
      <c r="V289" s="89">
        <f t="shared" si="69"/>
        <v>2.7960174616949156</v>
      </c>
      <c r="W289" s="89">
        <f t="shared" si="70"/>
        <v>-0.33873792024529176</v>
      </c>
      <c r="X289" s="89">
        <f t="shared" si="71"/>
        <v>-1</v>
      </c>
      <c r="Y289" s="89">
        <f t="shared" si="72"/>
        <v>0.9408807689542253</v>
      </c>
      <c r="Z289" s="89">
        <f t="shared" si="73"/>
        <v>0.05635595211245137</v>
      </c>
      <c r="AA289" s="89">
        <f t="shared" si="74"/>
        <v>1.2960409691755281</v>
      </c>
      <c r="AB289" s="89">
        <f t="shared" si="75"/>
        <v>-0.16666666666666666</v>
      </c>
      <c r="AC289" s="89">
        <f t="shared" si="76"/>
        <v>1.3523969212879794</v>
      </c>
      <c r="AD289" s="89">
        <f t="shared" si="83"/>
        <v>1.8289774327092052</v>
      </c>
      <c r="AE289" s="89">
        <f t="shared" si="77"/>
        <v>-2.185730254621313</v>
      </c>
      <c r="AF289" s="34">
        <f t="shared" si="84"/>
        <v>4.777416745966949</v>
      </c>
    </row>
    <row r="290" spans="8:32" ht="12.75">
      <c r="H290" s="34">
        <f t="shared" si="78"/>
        <v>26.8</v>
      </c>
      <c r="I290" s="34">
        <v>268</v>
      </c>
      <c r="J290" s="34">
        <f t="shared" si="79"/>
        <v>269</v>
      </c>
      <c r="K290" s="34">
        <f>IF(I290&gt;=0,1,0)*Data!$D$3*Data!$D$17</f>
        <v>-2</v>
      </c>
      <c r="L290" s="34">
        <f>IF(I290&gt;99,1,0)*Data!$D$4*Data!$D$17</f>
        <v>4</v>
      </c>
      <c r="M290" s="34">
        <f>IF(I290&gt;199,1,0)*Data!$D$5*Data!$D$17</f>
        <v>-3</v>
      </c>
      <c r="N290" s="34">
        <f>IF(I290&gt;299,1,0)*Data!$D$6*Data!$D$17</f>
        <v>0</v>
      </c>
      <c r="O290" s="34">
        <f>IF(I290&gt;399,1,0)*Data!$D$7*Data!$D$17</f>
        <v>0</v>
      </c>
      <c r="P290" s="34">
        <f>IF(I290&gt;499,1,0)*Data!$D$8*Data!$D$17</f>
        <v>0</v>
      </c>
      <c r="Q290" s="34">
        <f>IF(I290&gt;599,1,0)*Data!$D$9*Data!$D$17</f>
        <v>0</v>
      </c>
      <c r="R290" s="34">
        <f t="shared" si="80"/>
        <v>-1</v>
      </c>
      <c r="S290" s="34">
        <f t="shared" si="81"/>
        <v>1</v>
      </c>
      <c r="T290" s="34">
        <f t="shared" si="68"/>
        <v>-0.8333333333333334</v>
      </c>
      <c r="U290" s="34">
        <f t="shared" si="82"/>
        <v>0.6944444444444445</v>
      </c>
      <c r="V290" s="89">
        <f t="shared" si="69"/>
        <v>2.806489437206882</v>
      </c>
      <c r="W290" s="89">
        <f t="shared" si="70"/>
        <v>-0.3288666467385834</v>
      </c>
      <c r="X290" s="89">
        <f t="shared" si="71"/>
        <v>-1</v>
      </c>
      <c r="Y290" s="89">
        <f t="shared" si="72"/>
        <v>0.944376370237481</v>
      </c>
      <c r="Z290" s="89">
        <f t="shared" si="73"/>
        <v>0.054713664716253954</v>
      </c>
      <c r="AA290" s="89">
        <f t="shared" si="74"/>
        <v>1.3008560771302133</v>
      </c>
      <c r="AB290" s="89">
        <f t="shared" si="75"/>
        <v>-0.16666666666666666</v>
      </c>
      <c r="AC290" s="89">
        <f t="shared" si="76"/>
        <v>1.3555697418464674</v>
      </c>
      <c r="AD290" s="89">
        <f t="shared" si="83"/>
        <v>1.8375693250096983</v>
      </c>
      <c r="AE290" s="89">
        <f t="shared" si="77"/>
        <v>-2.188903075179801</v>
      </c>
      <c r="AF290" s="34">
        <f t="shared" si="84"/>
        <v>4.791296672531589</v>
      </c>
    </row>
    <row r="291" spans="8:32" ht="12.75">
      <c r="H291" s="34">
        <f t="shared" si="78"/>
        <v>26.9</v>
      </c>
      <c r="I291" s="34">
        <v>269</v>
      </c>
      <c r="J291" s="34">
        <f t="shared" si="79"/>
        <v>270</v>
      </c>
      <c r="K291" s="34">
        <f>IF(I291&gt;=0,1,0)*Data!$D$3*Data!$D$17</f>
        <v>-2</v>
      </c>
      <c r="L291" s="34">
        <f>IF(I291&gt;99,1,0)*Data!$D$4*Data!$D$17</f>
        <v>4</v>
      </c>
      <c r="M291" s="34">
        <f>IF(I291&gt;199,1,0)*Data!$D$5*Data!$D$17</f>
        <v>-3</v>
      </c>
      <c r="N291" s="34">
        <f>IF(I291&gt;299,1,0)*Data!$D$6*Data!$D$17</f>
        <v>0</v>
      </c>
      <c r="O291" s="34">
        <f>IF(I291&gt;399,1,0)*Data!$D$7*Data!$D$17</f>
        <v>0</v>
      </c>
      <c r="P291" s="34">
        <f>IF(I291&gt;499,1,0)*Data!$D$8*Data!$D$17</f>
        <v>0</v>
      </c>
      <c r="Q291" s="34">
        <f>IF(I291&gt;599,1,0)*Data!$D$9*Data!$D$17</f>
        <v>0</v>
      </c>
      <c r="R291" s="34">
        <f t="shared" si="80"/>
        <v>-1</v>
      </c>
      <c r="S291" s="34">
        <f t="shared" si="81"/>
        <v>1</v>
      </c>
      <c r="T291" s="34">
        <f t="shared" si="68"/>
        <v>-0.8333333333333334</v>
      </c>
      <c r="U291" s="34">
        <f t="shared" si="82"/>
        <v>0.6944444444444445</v>
      </c>
      <c r="V291" s="89">
        <f t="shared" si="69"/>
        <v>2.8169614127188476</v>
      </c>
      <c r="W291" s="89">
        <f t="shared" si="70"/>
        <v>-0.3189593092980703</v>
      </c>
      <c r="X291" s="89">
        <f t="shared" si="71"/>
        <v>-1</v>
      </c>
      <c r="Y291" s="89">
        <f t="shared" si="72"/>
        <v>0.9477684100095856</v>
      </c>
      <c r="Z291" s="89">
        <f t="shared" si="73"/>
        <v>0.05306537735015352</v>
      </c>
      <c r="AA291" s="89">
        <f t="shared" si="74"/>
        <v>1.3055285315567255</v>
      </c>
      <c r="AB291" s="89">
        <f t="shared" si="75"/>
        <v>-0.16666666666666666</v>
      </c>
      <c r="AC291" s="89">
        <f t="shared" si="76"/>
        <v>1.358593908906879</v>
      </c>
      <c r="AD291" s="89">
        <f t="shared" si="83"/>
        <v>1.845777409318873</v>
      </c>
      <c r="AE291" s="89">
        <f t="shared" si="77"/>
        <v>-2.1919272422402125</v>
      </c>
      <c r="AF291" s="34">
        <f t="shared" si="84"/>
        <v>4.804545035274783</v>
      </c>
    </row>
    <row r="292" spans="8:32" ht="12.75">
      <c r="H292" s="34">
        <f t="shared" si="78"/>
        <v>27</v>
      </c>
      <c r="I292" s="34">
        <v>270</v>
      </c>
      <c r="J292" s="34">
        <f t="shared" si="79"/>
        <v>271</v>
      </c>
      <c r="K292" s="34">
        <f>IF(I292&gt;=0,1,0)*Data!$D$3*Data!$D$17</f>
        <v>-2</v>
      </c>
      <c r="L292" s="34">
        <f>IF(I292&gt;99,1,0)*Data!$D$4*Data!$D$17</f>
        <v>4</v>
      </c>
      <c r="M292" s="34">
        <f>IF(I292&gt;199,1,0)*Data!$D$5*Data!$D$17</f>
        <v>-3</v>
      </c>
      <c r="N292" s="34">
        <f>IF(I292&gt;299,1,0)*Data!$D$6*Data!$D$17</f>
        <v>0</v>
      </c>
      <c r="O292" s="34">
        <f>IF(I292&gt;399,1,0)*Data!$D$7*Data!$D$17</f>
        <v>0</v>
      </c>
      <c r="P292" s="34">
        <f>IF(I292&gt;499,1,0)*Data!$D$8*Data!$D$17</f>
        <v>0</v>
      </c>
      <c r="Q292" s="34">
        <f>IF(I292&gt;599,1,0)*Data!$D$9*Data!$D$17</f>
        <v>0</v>
      </c>
      <c r="R292" s="34">
        <f t="shared" si="80"/>
        <v>-1</v>
      </c>
      <c r="S292" s="34">
        <f t="shared" si="81"/>
        <v>1</v>
      </c>
      <c r="T292" s="34">
        <f t="shared" si="68"/>
        <v>-0.8333333333333334</v>
      </c>
      <c r="U292" s="34">
        <f t="shared" si="82"/>
        <v>0.6944444444444445</v>
      </c>
      <c r="V292" s="89">
        <f t="shared" si="69"/>
        <v>2.827433388230814</v>
      </c>
      <c r="W292" s="89">
        <f t="shared" si="70"/>
        <v>-0.3090169943749475</v>
      </c>
      <c r="X292" s="89">
        <f t="shared" si="71"/>
        <v>-1</v>
      </c>
      <c r="Y292" s="89">
        <f t="shared" si="72"/>
        <v>0.9510565162951535</v>
      </c>
      <c r="Z292" s="89">
        <f t="shared" si="73"/>
        <v>0.05141127076743411</v>
      </c>
      <c r="AA292" s="89">
        <f t="shared" si="74"/>
        <v>1.3100578200677835</v>
      </c>
      <c r="AB292" s="89">
        <f t="shared" si="75"/>
        <v>-0.16666666666666666</v>
      </c>
      <c r="AC292" s="89">
        <f t="shared" si="76"/>
        <v>1.3614690908352176</v>
      </c>
      <c r="AD292" s="89">
        <f t="shared" si="83"/>
        <v>1.853598085299674</v>
      </c>
      <c r="AE292" s="89">
        <f t="shared" si="77"/>
        <v>-2.194802424168551</v>
      </c>
      <c r="AF292" s="34">
        <f t="shared" si="84"/>
        <v>4.817157681136148</v>
      </c>
    </row>
    <row r="293" spans="8:32" ht="12.75">
      <c r="H293" s="34">
        <f t="shared" si="78"/>
        <v>27.1</v>
      </c>
      <c r="I293" s="34">
        <v>271</v>
      </c>
      <c r="J293" s="34">
        <f t="shared" si="79"/>
        <v>272</v>
      </c>
      <c r="K293" s="34">
        <f>IF(I293&gt;=0,1,0)*Data!$D$3*Data!$D$17</f>
        <v>-2</v>
      </c>
      <c r="L293" s="34">
        <f>IF(I293&gt;99,1,0)*Data!$D$4*Data!$D$17</f>
        <v>4</v>
      </c>
      <c r="M293" s="34">
        <f>IF(I293&gt;199,1,0)*Data!$D$5*Data!$D$17</f>
        <v>-3</v>
      </c>
      <c r="N293" s="34">
        <f>IF(I293&gt;299,1,0)*Data!$D$6*Data!$D$17</f>
        <v>0</v>
      </c>
      <c r="O293" s="34">
        <f>IF(I293&gt;399,1,0)*Data!$D$7*Data!$D$17</f>
        <v>0</v>
      </c>
      <c r="P293" s="34">
        <f>IF(I293&gt;499,1,0)*Data!$D$8*Data!$D$17</f>
        <v>0</v>
      </c>
      <c r="Q293" s="34">
        <f>IF(I293&gt;599,1,0)*Data!$D$9*Data!$D$17</f>
        <v>0</v>
      </c>
      <c r="R293" s="34">
        <f t="shared" si="80"/>
        <v>-1</v>
      </c>
      <c r="S293" s="34">
        <f t="shared" si="81"/>
        <v>1</v>
      </c>
      <c r="T293" s="34">
        <f t="shared" si="68"/>
        <v>-0.8333333333333334</v>
      </c>
      <c r="U293" s="34">
        <f t="shared" si="82"/>
        <v>0.6944444444444445</v>
      </c>
      <c r="V293" s="89">
        <f t="shared" si="69"/>
        <v>2.8379053637427796</v>
      </c>
      <c r="W293" s="89">
        <f t="shared" si="70"/>
        <v>-0.299040792256087</v>
      </c>
      <c r="X293" s="89">
        <f t="shared" si="71"/>
        <v>-1</v>
      </c>
      <c r="Y293" s="89">
        <f t="shared" si="72"/>
        <v>0.9542403285162768</v>
      </c>
      <c r="Z293" s="89">
        <f t="shared" si="73"/>
        <v>0.04975152635952277</v>
      </c>
      <c r="AA293" s="89">
        <f t="shared" si="74"/>
        <v>1.314443445975861</v>
      </c>
      <c r="AB293" s="89">
        <f t="shared" si="75"/>
        <v>-0.16666666666666666</v>
      </c>
      <c r="AC293" s="89">
        <f t="shared" si="76"/>
        <v>1.3641949723353837</v>
      </c>
      <c r="AD293" s="89">
        <f t="shared" si="83"/>
        <v>1.8610279225451383</v>
      </c>
      <c r="AE293" s="89">
        <f t="shared" si="77"/>
        <v>-2.197528305668717</v>
      </c>
      <c r="AF293" s="34">
        <f t="shared" si="84"/>
        <v>4.829130654215223</v>
      </c>
    </row>
    <row r="294" spans="8:32" ht="12.75">
      <c r="H294" s="34">
        <f t="shared" si="78"/>
        <v>27.2</v>
      </c>
      <c r="I294" s="34">
        <v>272</v>
      </c>
      <c r="J294" s="34">
        <f t="shared" si="79"/>
        <v>273</v>
      </c>
      <c r="K294" s="34">
        <f>IF(I294&gt;=0,1,0)*Data!$D$3*Data!$D$17</f>
        <v>-2</v>
      </c>
      <c r="L294" s="34">
        <f>IF(I294&gt;99,1,0)*Data!$D$4*Data!$D$17</f>
        <v>4</v>
      </c>
      <c r="M294" s="34">
        <f>IF(I294&gt;199,1,0)*Data!$D$5*Data!$D$17</f>
        <v>-3</v>
      </c>
      <c r="N294" s="34">
        <f>IF(I294&gt;299,1,0)*Data!$D$6*Data!$D$17</f>
        <v>0</v>
      </c>
      <c r="O294" s="34">
        <f>IF(I294&gt;399,1,0)*Data!$D$7*Data!$D$17</f>
        <v>0</v>
      </c>
      <c r="P294" s="34">
        <f>IF(I294&gt;499,1,0)*Data!$D$8*Data!$D$17</f>
        <v>0</v>
      </c>
      <c r="Q294" s="34">
        <f>IF(I294&gt;599,1,0)*Data!$D$9*Data!$D$17</f>
        <v>0</v>
      </c>
      <c r="R294" s="34">
        <f t="shared" si="80"/>
        <v>-1</v>
      </c>
      <c r="S294" s="34">
        <f t="shared" si="81"/>
        <v>1</v>
      </c>
      <c r="T294" s="34">
        <f t="shared" si="68"/>
        <v>-0.8333333333333334</v>
      </c>
      <c r="U294" s="34">
        <f t="shared" si="82"/>
        <v>0.6944444444444445</v>
      </c>
      <c r="V294" s="89">
        <f t="shared" si="69"/>
        <v>2.8483773392547453</v>
      </c>
      <c r="W294" s="89">
        <f t="shared" si="70"/>
        <v>-0.2890317969444721</v>
      </c>
      <c r="X294" s="89">
        <f t="shared" si="71"/>
        <v>-1</v>
      </c>
      <c r="Y294" s="89">
        <f t="shared" si="72"/>
        <v>0.9573194975320671</v>
      </c>
      <c r="Z294" s="89">
        <f t="shared" si="73"/>
        <v>0.04808632613609737</v>
      </c>
      <c r="AA294" s="89">
        <f t="shared" si="74"/>
        <v>1.3186849283476558</v>
      </c>
      <c r="AB294" s="89">
        <f t="shared" si="75"/>
        <v>-0.16666666666666666</v>
      </c>
      <c r="AC294" s="89">
        <f t="shared" si="76"/>
        <v>1.3667712544837531</v>
      </c>
      <c r="AD294" s="89">
        <f t="shared" si="83"/>
        <v>1.8680636620830924</v>
      </c>
      <c r="AE294" s="89">
        <f t="shared" si="77"/>
        <v>-2.2001045878170866</v>
      </c>
      <c r="AF294" s="34">
        <f t="shared" si="84"/>
        <v>4.840460197333792</v>
      </c>
    </row>
    <row r="295" spans="8:32" ht="12.75">
      <c r="H295" s="34">
        <f t="shared" si="78"/>
        <v>27.3</v>
      </c>
      <c r="I295" s="34">
        <v>273</v>
      </c>
      <c r="J295" s="34">
        <f t="shared" si="79"/>
        <v>274</v>
      </c>
      <c r="K295" s="34">
        <f>IF(I295&gt;=0,1,0)*Data!$D$3*Data!$D$17</f>
        <v>-2</v>
      </c>
      <c r="L295" s="34">
        <f>IF(I295&gt;99,1,0)*Data!$D$4*Data!$D$17</f>
        <v>4</v>
      </c>
      <c r="M295" s="34">
        <f>IF(I295&gt;199,1,0)*Data!$D$5*Data!$D$17</f>
        <v>-3</v>
      </c>
      <c r="N295" s="34">
        <f>IF(I295&gt;299,1,0)*Data!$D$6*Data!$D$17</f>
        <v>0</v>
      </c>
      <c r="O295" s="34">
        <f>IF(I295&gt;399,1,0)*Data!$D$7*Data!$D$17</f>
        <v>0</v>
      </c>
      <c r="P295" s="34">
        <f>IF(I295&gt;499,1,0)*Data!$D$8*Data!$D$17</f>
        <v>0</v>
      </c>
      <c r="Q295" s="34">
        <f>IF(I295&gt;599,1,0)*Data!$D$9*Data!$D$17</f>
        <v>0</v>
      </c>
      <c r="R295" s="34">
        <f t="shared" si="80"/>
        <v>-1</v>
      </c>
      <c r="S295" s="34">
        <f t="shared" si="81"/>
        <v>1</v>
      </c>
      <c r="T295" s="34">
        <f t="shared" si="68"/>
        <v>-0.8333333333333334</v>
      </c>
      <c r="U295" s="34">
        <f t="shared" si="82"/>
        <v>0.6944444444444445</v>
      </c>
      <c r="V295" s="89">
        <f t="shared" si="69"/>
        <v>2.8588493147667116</v>
      </c>
      <c r="W295" s="89">
        <f t="shared" si="70"/>
        <v>-0.27899110603922955</v>
      </c>
      <c r="X295" s="89">
        <f t="shared" si="71"/>
        <v>-1</v>
      </c>
      <c r="Y295" s="89">
        <f t="shared" si="72"/>
        <v>0.960293685676943</v>
      </c>
      <c r="Z295" s="89">
        <f t="shared" si="73"/>
        <v>0.04641585270512742</v>
      </c>
      <c r="AA295" s="89">
        <f t="shared" si="74"/>
        <v>1.322781802056829</v>
      </c>
      <c r="AB295" s="89">
        <f t="shared" si="75"/>
        <v>-0.16666666666666666</v>
      </c>
      <c r="AC295" s="89">
        <f t="shared" si="76"/>
        <v>1.3691976547619564</v>
      </c>
      <c r="AD295" s="89">
        <f t="shared" si="83"/>
        <v>1.8747022178056416</v>
      </c>
      <c r="AE295" s="89">
        <f t="shared" si="77"/>
        <v>-2.20253098809529</v>
      </c>
      <c r="AF295" s="34">
        <f t="shared" si="84"/>
        <v>4.851142753520014</v>
      </c>
    </row>
    <row r="296" spans="8:32" ht="12.75">
      <c r="H296" s="34">
        <f t="shared" si="78"/>
        <v>27.4</v>
      </c>
      <c r="I296" s="34">
        <v>274</v>
      </c>
      <c r="J296" s="34">
        <f t="shared" si="79"/>
        <v>275</v>
      </c>
      <c r="K296" s="34">
        <f>IF(I296&gt;=0,1,0)*Data!$D$3*Data!$D$17</f>
        <v>-2</v>
      </c>
      <c r="L296" s="34">
        <f>IF(I296&gt;99,1,0)*Data!$D$4*Data!$D$17</f>
        <v>4</v>
      </c>
      <c r="M296" s="34">
        <f>IF(I296&gt;199,1,0)*Data!$D$5*Data!$D$17</f>
        <v>-3</v>
      </c>
      <c r="N296" s="34">
        <f>IF(I296&gt;299,1,0)*Data!$D$6*Data!$D$17</f>
        <v>0</v>
      </c>
      <c r="O296" s="34">
        <f>IF(I296&gt;399,1,0)*Data!$D$7*Data!$D$17</f>
        <v>0</v>
      </c>
      <c r="P296" s="34">
        <f>IF(I296&gt;499,1,0)*Data!$D$8*Data!$D$17</f>
        <v>0</v>
      </c>
      <c r="Q296" s="34">
        <f>IF(I296&gt;599,1,0)*Data!$D$9*Data!$D$17</f>
        <v>0</v>
      </c>
      <c r="R296" s="34">
        <f t="shared" si="80"/>
        <v>-1</v>
      </c>
      <c r="S296" s="34">
        <f t="shared" si="81"/>
        <v>1</v>
      </c>
      <c r="T296" s="34">
        <f t="shared" si="68"/>
        <v>-0.8333333333333334</v>
      </c>
      <c r="U296" s="34">
        <f t="shared" si="82"/>
        <v>0.6944444444444445</v>
      </c>
      <c r="V296" s="89">
        <f t="shared" si="69"/>
        <v>2.8693212902786773</v>
      </c>
      <c r="W296" s="89">
        <f t="shared" si="70"/>
        <v>-0.2689198206152662</v>
      </c>
      <c r="X296" s="89">
        <f t="shared" si="71"/>
        <v>-1</v>
      </c>
      <c r="Y296" s="89">
        <f t="shared" si="72"/>
        <v>0.963162566797658</v>
      </c>
      <c r="Z296" s="89">
        <f t="shared" si="73"/>
        <v>0.04474028925284931</v>
      </c>
      <c r="AA296" s="89">
        <f t="shared" si="74"/>
        <v>1.3267336178350104</v>
      </c>
      <c r="AB296" s="89">
        <f t="shared" si="75"/>
        <v>-0.16666666666666666</v>
      </c>
      <c r="AC296" s="89">
        <f t="shared" si="76"/>
        <v>1.3714739070878597</v>
      </c>
      <c r="AD296" s="89">
        <f t="shared" si="83"/>
        <v>1.880940677822839</v>
      </c>
      <c r="AE296" s="89">
        <f t="shared" si="77"/>
        <v>-2.204807240421193</v>
      </c>
      <c r="AF296" s="34">
        <f t="shared" si="84"/>
        <v>4.861174967413716</v>
      </c>
    </row>
    <row r="297" spans="8:32" ht="12.75">
      <c r="H297" s="34">
        <f t="shared" si="78"/>
        <v>27.5</v>
      </c>
      <c r="I297" s="34">
        <v>275</v>
      </c>
      <c r="J297" s="34">
        <f t="shared" si="79"/>
        <v>276</v>
      </c>
      <c r="K297" s="34">
        <f>IF(I297&gt;=0,1,0)*Data!$D$3*Data!$D$17</f>
        <v>-2</v>
      </c>
      <c r="L297" s="34">
        <f>IF(I297&gt;99,1,0)*Data!$D$4*Data!$D$17</f>
        <v>4</v>
      </c>
      <c r="M297" s="34">
        <f>IF(I297&gt;199,1,0)*Data!$D$5*Data!$D$17</f>
        <v>-3</v>
      </c>
      <c r="N297" s="34">
        <f>IF(I297&gt;299,1,0)*Data!$D$6*Data!$D$17</f>
        <v>0</v>
      </c>
      <c r="O297" s="34">
        <f>IF(I297&gt;399,1,0)*Data!$D$7*Data!$D$17</f>
        <v>0</v>
      </c>
      <c r="P297" s="34">
        <f>IF(I297&gt;499,1,0)*Data!$D$8*Data!$D$17</f>
        <v>0</v>
      </c>
      <c r="Q297" s="34">
        <f>IF(I297&gt;599,1,0)*Data!$D$9*Data!$D$17</f>
        <v>0</v>
      </c>
      <c r="R297" s="34">
        <f t="shared" si="80"/>
        <v>-1</v>
      </c>
      <c r="S297" s="34">
        <f t="shared" si="81"/>
        <v>1</v>
      </c>
      <c r="T297" s="34">
        <f t="shared" si="68"/>
        <v>-0.8333333333333334</v>
      </c>
      <c r="U297" s="34">
        <f t="shared" si="82"/>
        <v>0.6944444444444445</v>
      </c>
      <c r="V297" s="89">
        <f t="shared" si="69"/>
        <v>2.8797932657906435</v>
      </c>
      <c r="W297" s="89">
        <f t="shared" si="70"/>
        <v>-0.258819045102521</v>
      </c>
      <c r="X297" s="89">
        <f t="shared" si="71"/>
        <v>-1</v>
      </c>
      <c r="Y297" s="89">
        <f t="shared" si="72"/>
        <v>0.9659258262890682</v>
      </c>
      <c r="Z297" s="89">
        <f t="shared" si="73"/>
        <v>0.043059819523677316</v>
      </c>
      <c r="AA297" s="89">
        <f t="shared" si="74"/>
        <v>1.3305399423210678</v>
      </c>
      <c r="AB297" s="89">
        <f t="shared" si="75"/>
        <v>-0.16666666666666666</v>
      </c>
      <c r="AC297" s="89">
        <f t="shared" si="76"/>
        <v>1.373599761844745</v>
      </c>
      <c r="AD297" s="89">
        <f t="shared" si="83"/>
        <v>1.8867763057399405</v>
      </c>
      <c r="AE297" s="89">
        <f t="shared" si="77"/>
        <v>-2.2069330951780786</v>
      </c>
      <c r="AF297" s="34">
        <f t="shared" si="84"/>
        <v>4.870553686592294</v>
      </c>
    </row>
    <row r="298" spans="8:32" ht="12.75">
      <c r="H298" s="34">
        <f t="shared" si="78"/>
        <v>27.6</v>
      </c>
      <c r="I298" s="34">
        <v>276</v>
      </c>
      <c r="J298" s="34">
        <f t="shared" si="79"/>
        <v>277</v>
      </c>
      <c r="K298" s="34">
        <f>IF(I298&gt;=0,1,0)*Data!$D$3*Data!$D$17</f>
        <v>-2</v>
      </c>
      <c r="L298" s="34">
        <f>IF(I298&gt;99,1,0)*Data!$D$4*Data!$D$17</f>
        <v>4</v>
      </c>
      <c r="M298" s="34">
        <f>IF(I298&gt;199,1,0)*Data!$D$5*Data!$D$17</f>
        <v>-3</v>
      </c>
      <c r="N298" s="34">
        <f>IF(I298&gt;299,1,0)*Data!$D$6*Data!$D$17</f>
        <v>0</v>
      </c>
      <c r="O298" s="34">
        <f>IF(I298&gt;399,1,0)*Data!$D$7*Data!$D$17</f>
        <v>0</v>
      </c>
      <c r="P298" s="34">
        <f>IF(I298&gt;499,1,0)*Data!$D$8*Data!$D$17</f>
        <v>0</v>
      </c>
      <c r="Q298" s="34">
        <f>IF(I298&gt;599,1,0)*Data!$D$9*Data!$D$17</f>
        <v>0</v>
      </c>
      <c r="R298" s="34">
        <f t="shared" si="80"/>
        <v>-1</v>
      </c>
      <c r="S298" s="34">
        <f t="shared" si="81"/>
        <v>1</v>
      </c>
      <c r="T298" s="34">
        <f t="shared" si="68"/>
        <v>-0.8333333333333334</v>
      </c>
      <c r="U298" s="34">
        <f t="shared" si="82"/>
        <v>0.6944444444444445</v>
      </c>
      <c r="V298" s="89">
        <f t="shared" si="69"/>
        <v>2.8902652413026093</v>
      </c>
      <c r="W298" s="89">
        <f t="shared" si="70"/>
        <v>-0.24868988716485524</v>
      </c>
      <c r="X298" s="89">
        <f t="shared" si="71"/>
        <v>-1</v>
      </c>
      <c r="Y298" s="89">
        <f t="shared" si="72"/>
        <v>0.968583161128631</v>
      </c>
      <c r="Z298" s="89">
        <f t="shared" si="73"/>
        <v>0.04137462780005457</v>
      </c>
      <c r="AA298" s="89">
        <f t="shared" si="74"/>
        <v>1.3342003581086268</v>
      </c>
      <c r="AB298" s="89">
        <f t="shared" si="75"/>
        <v>-0.16666666666666666</v>
      </c>
      <c r="AC298" s="89">
        <f t="shared" si="76"/>
        <v>1.3755749859086814</v>
      </c>
      <c r="AD298" s="89">
        <f t="shared" si="83"/>
        <v>1.8922065418576692</v>
      </c>
      <c r="AE298" s="89">
        <f t="shared" si="77"/>
        <v>-2.2089083192420147</v>
      </c>
      <c r="AF298" s="34">
        <f t="shared" si="84"/>
        <v>4.879275962816583</v>
      </c>
    </row>
    <row r="299" spans="8:32" ht="12.75">
      <c r="H299" s="34">
        <f t="shared" si="78"/>
        <v>27.7</v>
      </c>
      <c r="I299" s="34">
        <v>277</v>
      </c>
      <c r="J299" s="34">
        <f t="shared" si="79"/>
        <v>278</v>
      </c>
      <c r="K299" s="34">
        <f>IF(I299&gt;=0,1,0)*Data!$D$3*Data!$D$17</f>
        <v>-2</v>
      </c>
      <c r="L299" s="34">
        <f>IF(I299&gt;99,1,0)*Data!$D$4*Data!$D$17</f>
        <v>4</v>
      </c>
      <c r="M299" s="34">
        <f>IF(I299&gt;199,1,0)*Data!$D$5*Data!$D$17</f>
        <v>-3</v>
      </c>
      <c r="N299" s="34">
        <f>IF(I299&gt;299,1,0)*Data!$D$6*Data!$D$17</f>
        <v>0</v>
      </c>
      <c r="O299" s="34">
        <f>IF(I299&gt;399,1,0)*Data!$D$7*Data!$D$17</f>
        <v>0</v>
      </c>
      <c r="P299" s="34">
        <f>IF(I299&gt;499,1,0)*Data!$D$8*Data!$D$17</f>
        <v>0</v>
      </c>
      <c r="Q299" s="34">
        <f>IF(I299&gt;599,1,0)*Data!$D$9*Data!$D$17</f>
        <v>0</v>
      </c>
      <c r="R299" s="34">
        <f t="shared" si="80"/>
        <v>-1</v>
      </c>
      <c r="S299" s="34">
        <f t="shared" si="81"/>
        <v>1</v>
      </c>
      <c r="T299" s="34">
        <f t="shared" si="68"/>
        <v>-0.8333333333333334</v>
      </c>
      <c r="U299" s="34">
        <f t="shared" si="82"/>
        <v>0.6944444444444445</v>
      </c>
      <c r="V299" s="89">
        <f t="shared" si="69"/>
        <v>2.9007372168145755</v>
      </c>
      <c r="W299" s="89">
        <f t="shared" si="70"/>
        <v>-0.2385334575785811</v>
      </c>
      <c r="X299" s="89">
        <f t="shared" si="71"/>
        <v>-1</v>
      </c>
      <c r="Y299" s="89">
        <f t="shared" si="72"/>
        <v>0.971134279909636</v>
      </c>
      <c r="Z299" s="89">
        <f t="shared" si="73"/>
        <v>0.039684898882243795</v>
      </c>
      <c r="AA299" s="89">
        <f t="shared" si="74"/>
        <v>1.337714463791848</v>
      </c>
      <c r="AB299" s="89">
        <f t="shared" si="75"/>
        <v>-0.16666666666666666</v>
      </c>
      <c r="AC299" s="89">
        <f t="shared" si="76"/>
        <v>1.377399362674092</v>
      </c>
      <c r="AD299" s="89">
        <f t="shared" si="83"/>
        <v>1.8972290042949946</v>
      </c>
      <c r="AE299" s="89">
        <f t="shared" si="77"/>
        <v>-2.210732696007425</v>
      </c>
      <c r="AF299" s="34">
        <f t="shared" si="84"/>
        <v>4.887339053196259</v>
      </c>
    </row>
    <row r="300" spans="8:32" ht="12.75">
      <c r="H300" s="34">
        <f t="shared" si="78"/>
        <v>27.8</v>
      </c>
      <c r="I300" s="34">
        <v>278</v>
      </c>
      <c r="J300" s="34">
        <f t="shared" si="79"/>
        <v>279</v>
      </c>
      <c r="K300" s="34">
        <f>IF(I300&gt;=0,1,0)*Data!$D$3*Data!$D$17</f>
        <v>-2</v>
      </c>
      <c r="L300" s="34">
        <f>IF(I300&gt;99,1,0)*Data!$D$4*Data!$D$17</f>
        <v>4</v>
      </c>
      <c r="M300" s="34">
        <f>IF(I300&gt;199,1,0)*Data!$D$5*Data!$D$17</f>
        <v>-3</v>
      </c>
      <c r="N300" s="34">
        <f>IF(I300&gt;299,1,0)*Data!$D$6*Data!$D$17</f>
        <v>0</v>
      </c>
      <c r="O300" s="34">
        <f>IF(I300&gt;399,1,0)*Data!$D$7*Data!$D$17</f>
        <v>0</v>
      </c>
      <c r="P300" s="34">
        <f>IF(I300&gt;499,1,0)*Data!$D$8*Data!$D$17</f>
        <v>0</v>
      </c>
      <c r="Q300" s="34">
        <f>IF(I300&gt;599,1,0)*Data!$D$9*Data!$D$17</f>
        <v>0</v>
      </c>
      <c r="R300" s="34">
        <f t="shared" si="80"/>
        <v>-1</v>
      </c>
      <c r="S300" s="34">
        <f t="shared" si="81"/>
        <v>1</v>
      </c>
      <c r="T300" s="34">
        <f t="shared" si="68"/>
        <v>-0.8333333333333334</v>
      </c>
      <c r="U300" s="34">
        <f t="shared" si="82"/>
        <v>0.6944444444444445</v>
      </c>
      <c r="V300" s="89">
        <f t="shared" si="69"/>
        <v>2.9112091923265413</v>
      </c>
      <c r="W300" s="89">
        <f t="shared" si="70"/>
        <v>-0.22835087011065616</v>
      </c>
      <c r="X300" s="89">
        <f t="shared" si="71"/>
        <v>-1</v>
      </c>
      <c r="Y300" s="89">
        <f t="shared" si="72"/>
        <v>0.9735789028731602</v>
      </c>
      <c r="Z300" s="89">
        <f t="shared" si="73"/>
        <v>0.03799081806806249</v>
      </c>
      <c r="AA300" s="89">
        <f t="shared" si="74"/>
        <v>1.3410818740094426</v>
      </c>
      <c r="AB300" s="89">
        <f t="shared" si="75"/>
        <v>-0.16666666666666666</v>
      </c>
      <c r="AC300" s="89">
        <f t="shared" si="76"/>
        <v>1.3790726920775052</v>
      </c>
      <c r="AD300" s="89">
        <f t="shared" si="83"/>
        <v>1.9018414900338974</v>
      </c>
      <c r="AE300" s="89">
        <f t="shared" si="77"/>
        <v>-2.2124060254108384</v>
      </c>
      <c r="AF300" s="34">
        <f t="shared" si="84"/>
        <v>4.894740421274183</v>
      </c>
    </row>
    <row r="301" spans="8:32" ht="12.75">
      <c r="H301" s="34">
        <f t="shared" si="78"/>
        <v>27.9</v>
      </c>
      <c r="I301" s="34">
        <v>279</v>
      </c>
      <c r="J301" s="34">
        <f t="shared" si="79"/>
        <v>280</v>
      </c>
      <c r="K301" s="34">
        <f>IF(I301&gt;=0,1,0)*Data!$D$3*Data!$D$17</f>
        <v>-2</v>
      </c>
      <c r="L301" s="34">
        <f>IF(I301&gt;99,1,0)*Data!$D$4*Data!$D$17</f>
        <v>4</v>
      </c>
      <c r="M301" s="34">
        <f>IF(I301&gt;199,1,0)*Data!$D$5*Data!$D$17</f>
        <v>-3</v>
      </c>
      <c r="N301" s="34">
        <f>IF(I301&gt;299,1,0)*Data!$D$6*Data!$D$17</f>
        <v>0</v>
      </c>
      <c r="O301" s="34">
        <f>IF(I301&gt;399,1,0)*Data!$D$7*Data!$D$17</f>
        <v>0</v>
      </c>
      <c r="P301" s="34">
        <f>IF(I301&gt;499,1,0)*Data!$D$8*Data!$D$17</f>
        <v>0</v>
      </c>
      <c r="Q301" s="34">
        <f>IF(I301&gt;599,1,0)*Data!$D$9*Data!$D$17</f>
        <v>0</v>
      </c>
      <c r="R301" s="34">
        <f t="shared" si="80"/>
        <v>-1</v>
      </c>
      <c r="S301" s="34">
        <f t="shared" si="81"/>
        <v>1</v>
      </c>
      <c r="T301" s="34">
        <f t="shared" si="68"/>
        <v>-0.8333333333333334</v>
      </c>
      <c r="U301" s="34">
        <f t="shared" si="82"/>
        <v>0.6944444444444445</v>
      </c>
      <c r="V301" s="89">
        <f t="shared" si="69"/>
        <v>2.9216811678385075</v>
      </c>
      <c r="W301" s="89">
        <f t="shared" si="70"/>
        <v>-0.21814324139654276</v>
      </c>
      <c r="X301" s="89">
        <f t="shared" si="71"/>
        <v>-1</v>
      </c>
      <c r="Y301" s="89">
        <f t="shared" si="72"/>
        <v>0.9759167619387473</v>
      </c>
      <c r="Z301" s="89">
        <f t="shared" si="73"/>
        <v>0.036292571132562346</v>
      </c>
      <c r="AA301" s="89">
        <f t="shared" si="74"/>
        <v>1.344302219486933</v>
      </c>
      <c r="AB301" s="89">
        <f t="shared" si="75"/>
        <v>-0.16666666666666666</v>
      </c>
      <c r="AC301" s="89">
        <f t="shared" si="76"/>
        <v>1.3805947906194953</v>
      </c>
      <c r="AD301" s="89">
        <f t="shared" si="83"/>
        <v>1.9060419758856881</v>
      </c>
      <c r="AE301" s="89">
        <f t="shared" si="77"/>
        <v>-2.2139281239528286</v>
      </c>
      <c r="AF301" s="34">
        <f t="shared" si="84"/>
        <v>4.901477738029291</v>
      </c>
    </row>
    <row r="302" spans="8:32" ht="12.75">
      <c r="H302" s="34">
        <f t="shared" si="78"/>
        <v>28</v>
      </c>
      <c r="I302" s="34">
        <v>280</v>
      </c>
      <c r="J302" s="34">
        <f t="shared" si="79"/>
        <v>281</v>
      </c>
      <c r="K302" s="34">
        <f>IF(I302&gt;=0,1,0)*Data!$D$3*Data!$D$17</f>
        <v>-2</v>
      </c>
      <c r="L302" s="34">
        <f>IF(I302&gt;99,1,0)*Data!$D$4*Data!$D$17</f>
        <v>4</v>
      </c>
      <c r="M302" s="34">
        <f>IF(I302&gt;199,1,0)*Data!$D$5*Data!$D$17</f>
        <v>-3</v>
      </c>
      <c r="N302" s="34">
        <f>IF(I302&gt;299,1,0)*Data!$D$6*Data!$D$17</f>
        <v>0</v>
      </c>
      <c r="O302" s="34">
        <f>IF(I302&gt;399,1,0)*Data!$D$7*Data!$D$17</f>
        <v>0</v>
      </c>
      <c r="P302" s="34">
        <f>IF(I302&gt;499,1,0)*Data!$D$8*Data!$D$17</f>
        <v>0</v>
      </c>
      <c r="Q302" s="34">
        <f>IF(I302&gt;599,1,0)*Data!$D$9*Data!$D$17</f>
        <v>0</v>
      </c>
      <c r="R302" s="34">
        <f t="shared" si="80"/>
        <v>-1</v>
      </c>
      <c r="S302" s="34">
        <f t="shared" si="81"/>
        <v>1</v>
      </c>
      <c r="T302" s="34">
        <f t="shared" si="68"/>
        <v>-0.8333333333333334</v>
      </c>
      <c r="U302" s="34">
        <f t="shared" si="82"/>
        <v>0.6944444444444445</v>
      </c>
      <c r="V302" s="89">
        <f t="shared" si="69"/>
        <v>2.9321531433504733</v>
      </c>
      <c r="W302" s="89">
        <f t="shared" si="70"/>
        <v>-0.20791169081775973</v>
      </c>
      <c r="X302" s="89">
        <f t="shared" si="71"/>
        <v>-1</v>
      </c>
      <c r="Y302" s="89">
        <f t="shared" si="72"/>
        <v>0.9781476007338056</v>
      </c>
      <c r="Z302" s="89">
        <f t="shared" si="73"/>
        <v>0.034590344307657485</v>
      </c>
      <c r="AA302" s="89">
        <f t="shared" si="74"/>
        <v>1.3473751470771473</v>
      </c>
      <c r="AB302" s="89">
        <f t="shared" si="75"/>
        <v>-0.16666666666666666</v>
      </c>
      <c r="AC302" s="89">
        <f t="shared" si="76"/>
        <v>1.3819654913848047</v>
      </c>
      <c r="AD302" s="89">
        <f t="shared" si="83"/>
        <v>1.9098286193784448</v>
      </c>
      <c r="AE302" s="89">
        <f t="shared" si="77"/>
        <v>-2.215298824718138</v>
      </c>
      <c r="AF302" s="34">
        <f t="shared" si="84"/>
        <v>4.907548882797563</v>
      </c>
    </row>
    <row r="303" spans="8:32" ht="12.75">
      <c r="H303" s="34">
        <f t="shared" si="78"/>
        <v>28.1</v>
      </c>
      <c r="I303" s="34">
        <v>281</v>
      </c>
      <c r="J303" s="34">
        <f t="shared" si="79"/>
        <v>282</v>
      </c>
      <c r="K303" s="34">
        <f>IF(I303&gt;=0,1,0)*Data!$D$3*Data!$D$17</f>
        <v>-2</v>
      </c>
      <c r="L303" s="34">
        <f>IF(I303&gt;99,1,0)*Data!$D$4*Data!$D$17</f>
        <v>4</v>
      </c>
      <c r="M303" s="34">
        <f>IF(I303&gt;199,1,0)*Data!$D$5*Data!$D$17</f>
        <v>-3</v>
      </c>
      <c r="N303" s="34">
        <f>IF(I303&gt;299,1,0)*Data!$D$6*Data!$D$17</f>
        <v>0</v>
      </c>
      <c r="O303" s="34">
        <f>IF(I303&gt;399,1,0)*Data!$D$7*Data!$D$17</f>
        <v>0</v>
      </c>
      <c r="P303" s="34">
        <f>IF(I303&gt;499,1,0)*Data!$D$8*Data!$D$17</f>
        <v>0</v>
      </c>
      <c r="Q303" s="34">
        <f>IF(I303&gt;599,1,0)*Data!$D$9*Data!$D$17</f>
        <v>0</v>
      </c>
      <c r="R303" s="34">
        <f t="shared" si="80"/>
        <v>-1</v>
      </c>
      <c r="S303" s="34">
        <f t="shared" si="81"/>
        <v>1</v>
      </c>
      <c r="T303" s="34">
        <f t="shared" si="68"/>
        <v>-0.8333333333333334</v>
      </c>
      <c r="U303" s="34">
        <f t="shared" si="82"/>
        <v>0.6944444444444445</v>
      </c>
      <c r="V303" s="89">
        <f t="shared" si="69"/>
        <v>2.9426251188624395</v>
      </c>
      <c r="W303" s="89">
        <f t="shared" si="70"/>
        <v>-0.19765734037912633</v>
      </c>
      <c r="X303" s="89">
        <f t="shared" si="71"/>
        <v>-1</v>
      </c>
      <c r="Y303" s="89">
        <f t="shared" si="72"/>
        <v>0.9802711746217218</v>
      </c>
      <c r="Z303" s="89">
        <f t="shared" si="73"/>
        <v>0.032884324261701466</v>
      </c>
      <c r="AA303" s="89">
        <f t="shared" si="74"/>
        <v>1.350300319798947</v>
      </c>
      <c r="AB303" s="89">
        <f t="shared" si="75"/>
        <v>-0.16666666666666666</v>
      </c>
      <c r="AC303" s="89">
        <f t="shared" si="76"/>
        <v>1.3831846440606483</v>
      </c>
      <c r="AD303" s="89">
        <f t="shared" si="83"/>
        <v>1.9131997595651824</v>
      </c>
      <c r="AE303" s="89">
        <f t="shared" si="77"/>
        <v>-2.216517977393982</v>
      </c>
      <c r="AF303" s="34">
        <f t="shared" si="84"/>
        <v>4.912951944110708</v>
      </c>
    </row>
    <row r="304" spans="8:32" ht="12.75">
      <c r="H304" s="34">
        <f t="shared" si="78"/>
        <v>28.2</v>
      </c>
      <c r="I304" s="34">
        <v>282</v>
      </c>
      <c r="J304" s="34">
        <f t="shared" si="79"/>
        <v>283</v>
      </c>
      <c r="K304" s="34">
        <f>IF(I304&gt;=0,1,0)*Data!$D$3*Data!$D$17</f>
        <v>-2</v>
      </c>
      <c r="L304" s="34">
        <f>IF(I304&gt;99,1,0)*Data!$D$4*Data!$D$17</f>
        <v>4</v>
      </c>
      <c r="M304" s="34">
        <f>IF(I304&gt;199,1,0)*Data!$D$5*Data!$D$17</f>
        <v>-3</v>
      </c>
      <c r="N304" s="34">
        <f>IF(I304&gt;299,1,0)*Data!$D$6*Data!$D$17</f>
        <v>0</v>
      </c>
      <c r="O304" s="34">
        <f>IF(I304&gt;399,1,0)*Data!$D$7*Data!$D$17</f>
        <v>0</v>
      </c>
      <c r="P304" s="34">
        <f>IF(I304&gt;499,1,0)*Data!$D$8*Data!$D$17</f>
        <v>0</v>
      </c>
      <c r="Q304" s="34">
        <f>IF(I304&gt;599,1,0)*Data!$D$9*Data!$D$17</f>
        <v>0</v>
      </c>
      <c r="R304" s="34">
        <f t="shared" si="80"/>
        <v>-1</v>
      </c>
      <c r="S304" s="34">
        <f t="shared" si="81"/>
        <v>1</v>
      </c>
      <c r="T304" s="34">
        <f t="shared" si="68"/>
        <v>-0.8333333333333334</v>
      </c>
      <c r="U304" s="34">
        <f t="shared" si="82"/>
        <v>0.6944444444444445</v>
      </c>
      <c r="V304" s="89">
        <f t="shared" si="69"/>
        <v>2.9530970943744053</v>
      </c>
      <c r="W304" s="89">
        <f t="shared" si="70"/>
        <v>-0.18738131458572502</v>
      </c>
      <c r="X304" s="89">
        <f t="shared" si="71"/>
        <v>-1</v>
      </c>
      <c r="Y304" s="89">
        <f t="shared" si="72"/>
        <v>0.9822872507286886</v>
      </c>
      <c r="Z304" s="89">
        <f t="shared" si="73"/>
        <v>0.03117469807901757</v>
      </c>
      <c r="AA304" s="89">
        <f t="shared" si="74"/>
        <v>1.3530774168741793</v>
      </c>
      <c r="AB304" s="89">
        <f t="shared" si="75"/>
        <v>-0.16666666666666666</v>
      </c>
      <c r="AC304" s="89">
        <f t="shared" si="76"/>
        <v>1.3842521149531968</v>
      </c>
      <c r="AD304" s="89">
        <f t="shared" si="83"/>
        <v>1.9161539177523983</v>
      </c>
      <c r="AE304" s="89">
        <f t="shared" si="77"/>
        <v>-2.2175854482865303</v>
      </c>
      <c r="AF304" s="34">
        <f t="shared" si="84"/>
        <v>4.917685220452172</v>
      </c>
    </row>
    <row r="305" spans="8:32" ht="12.75">
      <c r="H305" s="34">
        <f t="shared" si="78"/>
        <v>28.3</v>
      </c>
      <c r="I305" s="34">
        <v>283</v>
      </c>
      <c r="J305" s="34">
        <f t="shared" si="79"/>
        <v>284</v>
      </c>
      <c r="K305" s="34">
        <f>IF(I305&gt;=0,1,0)*Data!$D$3*Data!$D$17</f>
        <v>-2</v>
      </c>
      <c r="L305" s="34">
        <f>IF(I305&gt;99,1,0)*Data!$D$4*Data!$D$17</f>
        <v>4</v>
      </c>
      <c r="M305" s="34">
        <f>IF(I305&gt;199,1,0)*Data!$D$5*Data!$D$17</f>
        <v>-3</v>
      </c>
      <c r="N305" s="34">
        <f>IF(I305&gt;299,1,0)*Data!$D$6*Data!$D$17</f>
        <v>0</v>
      </c>
      <c r="O305" s="34">
        <f>IF(I305&gt;399,1,0)*Data!$D$7*Data!$D$17</f>
        <v>0</v>
      </c>
      <c r="P305" s="34">
        <f>IF(I305&gt;499,1,0)*Data!$D$8*Data!$D$17</f>
        <v>0</v>
      </c>
      <c r="Q305" s="34">
        <f>IF(I305&gt;599,1,0)*Data!$D$9*Data!$D$17</f>
        <v>0</v>
      </c>
      <c r="R305" s="34">
        <f t="shared" si="80"/>
        <v>-1</v>
      </c>
      <c r="S305" s="34">
        <f t="shared" si="81"/>
        <v>1</v>
      </c>
      <c r="T305" s="34">
        <f t="shared" si="68"/>
        <v>-0.8333333333333334</v>
      </c>
      <c r="U305" s="34">
        <f t="shared" si="82"/>
        <v>0.6944444444444445</v>
      </c>
      <c r="V305" s="89">
        <f t="shared" si="69"/>
        <v>2.9635690698863715</v>
      </c>
      <c r="W305" s="89">
        <f t="shared" si="70"/>
        <v>-0.17708474031958343</v>
      </c>
      <c r="X305" s="89">
        <f t="shared" si="71"/>
        <v>-1</v>
      </c>
      <c r="Y305" s="89">
        <f t="shared" si="72"/>
        <v>0.9841956079692419</v>
      </c>
      <c r="Z305" s="89">
        <f t="shared" si="73"/>
        <v>0.02946165323938232</v>
      </c>
      <c r="AA305" s="89">
        <f t="shared" si="74"/>
        <v>1.3557061337628544</v>
      </c>
      <c r="AB305" s="89">
        <f t="shared" si="75"/>
        <v>-0.16666666666666666</v>
      </c>
      <c r="AC305" s="89">
        <f t="shared" si="76"/>
        <v>1.3851677870022368</v>
      </c>
      <c r="AD305" s="89">
        <f t="shared" si="83"/>
        <v>1.918689798148674</v>
      </c>
      <c r="AE305" s="89">
        <f t="shared" si="77"/>
        <v>-2.2185011203355702</v>
      </c>
      <c r="AF305" s="34">
        <f t="shared" si="84"/>
        <v>4.921747220930181</v>
      </c>
    </row>
    <row r="306" spans="8:32" ht="12.75">
      <c r="H306" s="34">
        <f t="shared" si="78"/>
        <v>28.4</v>
      </c>
      <c r="I306" s="34">
        <v>284</v>
      </c>
      <c r="J306" s="34">
        <f t="shared" si="79"/>
        <v>285</v>
      </c>
      <c r="K306" s="34">
        <f>IF(I306&gt;=0,1,0)*Data!$D$3*Data!$D$17</f>
        <v>-2</v>
      </c>
      <c r="L306" s="34">
        <f>IF(I306&gt;99,1,0)*Data!$D$4*Data!$D$17</f>
        <v>4</v>
      </c>
      <c r="M306" s="34">
        <f>IF(I306&gt;199,1,0)*Data!$D$5*Data!$D$17</f>
        <v>-3</v>
      </c>
      <c r="N306" s="34">
        <f>IF(I306&gt;299,1,0)*Data!$D$6*Data!$D$17</f>
        <v>0</v>
      </c>
      <c r="O306" s="34">
        <f>IF(I306&gt;399,1,0)*Data!$D$7*Data!$D$17</f>
        <v>0</v>
      </c>
      <c r="P306" s="34">
        <f>IF(I306&gt;499,1,0)*Data!$D$8*Data!$D$17</f>
        <v>0</v>
      </c>
      <c r="Q306" s="34">
        <f>IF(I306&gt;599,1,0)*Data!$D$9*Data!$D$17</f>
        <v>0</v>
      </c>
      <c r="R306" s="34">
        <f t="shared" si="80"/>
        <v>-1</v>
      </c>
      <c r="S306" s="34">
        <f t="shared" si="81"/>
        <v>1</v>
      </c>
      <c r="T306" s="34">
        <f t="shared" si="68"/>
        <v>-0.8333333333333334</v>
      </c>
      <c r="U306" s="34">
        <f t="shared" si="82"/>
        <v>0.6944444444444445</v>
      </c>
      <c r="V306" s="89">
        <f t="shared" si="69"/>
        <v>2.9740410453983372</v>
      </c>
      <c r="W306" s="89">
        <f t="shared" si="70"/>
        <v>-0.16676874671610262</v>
      </c>
      <c r="X306" s="89">
        <f t="shared" si="71"/>
        <v>-1</v>
      </c>
      <c r="Y306" s="89">
        <f t="shared" si="72"/>
        <v>0.9859960370705049</v>
      </c>
      <c r="Z306" s="89">
        <f t="shared" si="73"/>
        <v>0.02774537759746679</v>
      </c>
      <c r="AA306" s="89">
        <f t="shared" si="74"/>
        <v>1.358186182196543</v>
      </c>
      <c r="AB306" s="89">
        <f t="shared" si="75"/>
        <v>-0.16666666666666666</v>
      </c>
      <c r="AC306" s="89">
        <f t="shared" si="76"/>
        <v>1.3859315597940098</v>
      </c>
      <c r="AD306" s="89">
        <f t="shared" si="83"/>
        <v>1.920806288433057</v>
      </c>
      <c r="AE306" s="89">
        <f t="shared" si="77"/>
        <v>-2.219264893127343</v>
      </c>
      <c r="AF306" s="34">
        <f t="shared" si="84"/>
        <v>4.925136665867518</v>
      </c>
    </row>
    <row r="307" spans="8:32" ht="12.75">
      <c r="H307" s="34">
        <f t="shared" si="78"/>
        <v>28.5</v>
      </c>
      <c r="I307" s="34">
        <v>285</v>
      </c>
      <c r="J307" s="34">
        <f t="shared" si="79"/>
        <v>286</v>
      </c>
      <c r="K307" s="34">
        <f>IF(I307&gt;=0,1,0)*Data!$D$3*Data!$D$17</f>
        <v>-2</v>
      </c>
      <c r="L307" s="34">
        <f>IF(I307&gt;99,1,0)*Data!$D$4*Data!$D$17</f>
        <v>4</v>
      </c>
      <c r="M307" s="34">
        <f>IF(I307&gt;199,1,0)*Data!$D$5*Data!$D$17</f>
        <v>-3</v>
      </c>
      <c r="N307" s="34">
        <f>IF(I307&gt;299,1,0)*Data!$D$6*Data!$D$17</f>
        <v>0</v>
      </c>
      <c r="O307" s="34">
        <f>IF(I307&gt;399,1,0)*Data!$D$7*Data!$D$17</f>
        <v>0</v>
      </c>
      <c r="P307" s="34">
        <f>IF(I307&gt;499,1,0)*Data!$D$8*Data!$D$17</f>
        <v>0</v>
      </c>
      <c r="Q307" s="34">
        <f>IF(I307&gt;599,1,0)*Data!$D$9*Data!$D$17</f>
        <v>0</v>
      </c>
      <c r="R307" s="34">
        <f t="shared" si="80"/>
        <v>-1</v>
      </c>
      <c r="S307" s="34">
        <f t="shared" si="81"/>
        <v>1</v>
      </c>
      <c r="T307" s="34">
        <f t="shared" si="68"/>
        <v>-0.8333333333333334</v>
      </c>
      <c r="U307" s="34">
        <f t="shared" si="82"/>
        <v>0.6944444444444445</v>
      </c>
      <c r="V307" s="89">
        <f t="shared" si="69"/>
        <v>2.984513020910303</v>
      </c>
      <c r="W307" s="89">
        <f t="shared" si="70"/>
        <v>-0.15643446504023142</v>
      </c>
      <c r="X307" s="89">
        <f t="shared" si="71"/>
        <v>-1</v>
      </c>
      <c r="Y307" s="89">
        <f t="shared" si="72"/>
        <v>0.9876883405951377</v>
      </c>
      <c r="Z307" s="89">
        <f t="shared" si="73"/>
        <v>0.02602605936223571</v>
      </c>
      <c r="AA307" s="89">
        <f t="shared" si="74"/>
        <v>1.360517290209987</v>
      </c>
      <c r="AB307" s="89">
        <f t="shared" si="75"/>
        <v>-0.16666666666666666</v>
      </c>
      <c r="AC307" s="89">
        <f t="shared" si="76"/>
        <v>1.3865433495722226</v>
      </c>
      <c r="AD307" s="89">
        <f t="shared" si="83"/>
        <v>1.9225024602429586</v>
      </c>
      <c r="AE307" s="89">
        <f t="shared" si="77"/>
        <v>-2.219876682905556</v>
      </c>
      <c r="AF307" s="34">
        <f t="shared" si="84"/>
        <v>4.927852487307773</v>
      </c>
    </row>
    <row r="308" spans="8:32" ht="12.75">
      <c r="H308" s="34">
        <f t="shared" si="78"/>
        <v>28.6</v>
      </c>
      <c r="I308" s="34">
        <v>286</v>
      </c>
      <c r="J308" s="34">
        <f t="shared" si="79"/>
        <v>287</v>
      </c>
      <c r="K308" s="34">
        <f>IF(I308&gt;=0,1,0)*Data!$D$3*Data!$D$17</f>
        <v>-2</v>
      </c>
      <c r="L308" s="34">
        <f>IF(I308&gt;99,1,0)*Data!$D$4*Data!$D$17</f>
        <v>4</v>
      </c>
      <c r="M308" s="34">
        <f>IF(I308&gt;199,1,0)*Data!$D$5*Data!$D$17</f>
        <v>-3</v>
      </c>
      <c r="N308" s="34">
        <f>IF(I308&gt;299,1,0)*Data!$D$6*Data!$D$17</f>
        <v>0</v>
      </c>
      <c r="O308" s="34">
        <f>IF(I308&gt;399,1,0)*Data!$D$7*Data!$D$17</f>
        <v>0</v>
      </c>
      <c r="P308" s="34">
        <f>IF(I308&gt;499,1,0)*Data!$D$8*Data!$D$17</f>
        <v>0</v>
      </c>
      <c r="Q308" s="34">
        <f>IF(I308&gt;599,1,0)*Data!$D$9*Data!$D$17</f>
        <v>0</v>
      </c>
      <c r="R308" s="34">
        <f t="shared" si="80"/>
        <v>-1</v>
      </c>
      <c r="S308" s="34">
        <f t="shared" si="81"/>
        <v>1</v>
      </c>
      <c r="T308" s="34">
        <f t="shared" si="68"/>
        <v>-0.8333333333333334</v>
      </c>
      <c r="U308" s="34">
        <f t="shared" si="82"/>
        <v>0.6944444444444445</v>
      </c>
      <c r="V308" s="89">
        <f t="shared" si="69"/>
        <v>2.9949849964222692</v>
      </c>
      <c r="W308" s="89">
        <f t="shared" si="70"/>
        <v>-0.14608302856241193</v>
      </c>
      <c r="X308" s="89">
        <f t="shared" si="71"/>
        <v>-1</v>
      </c>
      <c r="Y308" s="89">
        <f t="shared" si="72"/>
        <v>0.9892723329629882</v>
      </c>
      <c r="Z308" s="89">
        <f t="shared" si="73"/>
        <v>0.02430388707630846</v>
      </c>
      <c r="AA308" s="89">
        <f t="shared" si="74"/>
        <v>1.3626992021709226</v>
      </c>
      <c r="AB308" s="89">
        <f t="shared" si="75"/>
        <v>-0.16666666666666666</v>
      </c>
      <c r="AC308" s="89">
        <f t="shared" si="76"/>
        <v>1.387003089247231</v>
      </c>
      <c r="AD308" s="89">
        <f t="shared" si="83"/>
        <v>1.923777569581362</v>
      </c>
      <c r="AE308" s="89">
        <f t="shared" si="77"/>
        <v>-2.2203364225805644</v>
      </c>
      <c r="AF308" s="34">
        <f t="shared" si="84"/>
        <v>4.929893829437859</v>
      </c>
    </row>
    <row r="309" spans="8:32" ht="12.75">
      <c r="H309" s="34">
        <f t="shared" si="78"/>
        <v>28.7</v>
      </c>
      <c r="I309" s="34">
        <v>287</v>
      </c>
      <c r="J309" s="34">
        <f t="shared" si="79"/>
        <v>288</v>
      </c>
      <c r="K309" s="34">
        <f>IF(I309&gt;=0,1,0)*Data!$D$3*Data!$D$17</f>
        <v>-2</v>
      </c>
      <c r="L309" s="34">
        <f>IF(I309&gt;99,1,0)*Data!$D$4*Data!$D$17</f>
        <v>4</v>
      </c>
      <c r="M309" s="34">
        <f>IF(I309&gt;199,1,0)*Data!$D$5*Data!$D$17</f>
        <v>-3</v>
      </c>
      <c r="N309" s="34">
        <f>IF(I309&gt;299,1,0)*Data!$D$6*Data!$D$17</f>
        <v>0</v>
      </c>
      <c r="O309" s="34">
        <f>IF(I309&gt;399,1,0)*Data!$D$7*Data!$D$17</f>
        <v>0</v>
      </c>
      <c r="P309" s="34">
        <f>IF(I309&gt;499,1,0)*Data!$D$8*Data!$D$17</f>
        <v>0</v>
      </c>
      <c r="Q309" s="34">
        <f>IF(I309&gt;599,1,0)*Data!$D$9*Data!$D$17</f>
        <v>0</v>
      </c>
      <c r="R309" s="34">
        <f t="shared" si="80"/>
        <v>-1</v>
      </c>
      <c r="S309" s="34">
        <f t="shared" si="81"/>
        <v>1</v>
      </c>
      <c r="T309" s="34">
        <f t="shared" si="68"/>
        <v>-0.8333333333333334</v>
      </c>
      <c r="U309" s="34">
        <f t="shared" si="82"/>
        <v>0.6944444444444445</v>
      </c>
      <c r="V309" s="89">
        <f t="shared" si="69"/>
        <v>3.005456971934235</v>
      </c>
      <c r="W309" s="89">
        <f t="shared" si="70"/>
        <v>-0.1357155724343049</v>
      </c>
      <c r="X309" s="89">
        <f t="shared" si="71"/>
        <v>-1</v>
      </c>
      <c r="Y309" s="89">
        <f t="shared" si="72"/>
        <v>0.9907478404714435</v>
      </c>
      <c r="Z309" s="89">
        <f t="shared" si="73"/>
        <v>0.022579049595283448</v>
      </c>
      <c r="AA309" s="89">
        <f t="shared" si="74"/>
        <v>1.364731678808116</v>
      </c>
      <c r="AB309" s="89">
        <f t="shared" si="75"/>
        <v>-0.16666666666666666</v>
      </c>
      <c r="AC309" s="89">
        <f t="shared" si="76"/>
        <v>1.3873107284033994</v>
      </c>
      <c r="AD309" s="89">
        <f t="shared" si="83"/>
        <v>1.9246310571431706</v>
      </c>
      <c r="AE309" s="89">
        <f t="shared" si="77"/>
        <v>-2.2206440617367327</v>
      </c>
      <c r="AF309" s="34">
        <f t="shared" si="84"/>
        <v>4.931260048926614</v>
      </c>
    </row>
    <row r="310" spans="8:32" ht="12.75">
      <c r="H310" s="34">
        <f t="shared" si="78"/>
        <v>28.8</v>
      </c>
      <c r="I310" s="34">
        <v>288</v>
      </c>
      <c r="J310" s="34">
        <f t="shared" si="79"/>
        <v>289</v>
      </c>
      <c r="K310" s="34">
        <f>IF(I310&gt;=0,1,0)*Data!$D$3*Data!$D$17</f>
        <v>-2</v>
      </c>
      <c r="L310" s="34">
        <f>IF(I310&gt;99,1,0)*Data!$D$4*Data!$D$17</f>
        <v>4</v>
      </c>
      <c r="M310" s="34">
        <f>IF(I310&gt;199,1,0)*Data!$D$5*Data!$D$17</f>
        <v>-3</v>
      </c>
      <c r="N310" s="34">
        <f>IF(I310&gt;299,1,0)*Data!$D$6*Data!$D$17</f>
        <v>0</v>
      </c>
      <c r="O310" s="34">
        <f>IF(I310&gt;399,1,0)*Data!$D$7*Data!$D$17</f>
        <v>0</v>
      </c>
      <c r="P310" s="34">
        <f>IF(I310&gt;499,1,0)*Data!$D$8*Data!$D$17</f>
        <v>0</v>
      </c>
      <c r="Q310" s="34">
        <f>IF(I310&gt;599,1,0)*Data!$D$9*Data!$D$17</f>
        <v>0</v>
      </c>
      <c r="R310" s="34">
        <f t="shared" si="80"/>
        <v>-1</v>
      </c>
      <c r="S310" s="34">
        <f t="shared" si="81"/>
        <v>1</v>
      </c>
      <c r="T310" s="34">
        <f t="shared" si="68"/>
        <v>-0.8333333333333334</v>
      </c>
      <c r="U310" s="34">
        <f t="shared" si="82"/>
        <v>0.6944444444444445</v>
      </c>
      <c r="V310" s="89">
        <f t="shared" si="69"/>
        <v>3.015928947446201</v>
      </c>
      <c r="W310" s="89">
        <f t="shared" si="70"/>
        <v>-0.12533323356430454</v>
      </c>
      <c r="X310" s="89">
        <f t="shared" si="71"/>
        <v>-1</v>
      </c>
      <c r="Y310" s="89">
        <f t="shared" si="72"/>
        <v>0.9921147013144778</v>
      </c>
      <c r="Z310" s="89">
        <f t="shared" si="73"/>
        <v>0.02085173606702748</v>
      </c>
      <c r="AA310" s="89">
        <f t="shared" si="74"/>
        <v>1.3666144972376002</v>
      </c>
      <c r="AB310" s="89">
        <f t="shared" si="75"/>
        <v>-0.16666666666666666</v>
      </c>
      <c r="AC310" s="89">
        <f t="shared" si="76"/>
        <v>1.3874662333046277</v>
      </c>
      <c r="AD310" s="89">
        <f t="shared" si="83"/>
        <v>1.9250625485605315</v>
      </c>
      <c r="AE310" s="89">
        <f t="shared" si="77"/>
        <v>-2.220799566637961</v>
      </c>
      <c r="AF310" s="34">
        <f t="shared" si="84"/>
        <v>4.931950715179355</v>
      </c>
    </row>
    <row r="311" spans="8:32" ht="12.75">
      <c r="H311" s="34">
        <f t="shared" si="78"/>
        <v>28.9</v>
      </c>
      <c r="I311" s="34">
        <v>289</v>
      </c>
      <c r="J311" s="34">
        <f t="shared" si="79"/>
        <v>290</v>
      </c>
      <c r="K311" s="34">
        <f>IF(I311&gt;=0,1,0)*Data!$D$3*Data!$D$17</f>
        <v>-2</v>
      </c>
      <c r="L311" s="34">
        <f>IF(I311&gt;99,1,0)*Data!$D$4*Data!$D$17</f>
        <v>4</v>
      </c>
      <c r="M311" s="34">
        <f>IF(I311&gt;199,1,0)*Data!$D$5*Data!$D$17</f>
        <v>-3</v>
      </c>
      <c r="N311" s="34">
        <f>IF(I311&gt;299,1,0)*Data!$D$6*Data!$D$17</f>
        <v>0</v>
      </c>
      <c r="O311" s="34">
        <f>IF(I311&gt;399,1,0)*Data!$D$7*Data!$D$17</f>
        <v>0</v>
      </c>
      <c r="P311" s="34">
        <f>IF(I311&gt;499,1,0)*Data!$D$8*Data!$D$17</f>
        <v>0</v>
      </c>
      <c r="Q311" s="34">
        <f>IF(I311&gt;599,1,0)*Data!$D$9*Data!$D$17</f>
        <v>0</v>
      </c>
      <c r="R311" s="34">
        <f t="shared" si="80"/>
        <v>-1</v>
      </c>
      <c r="S311" s="34">
        <f t="shared" si="81"/>
        <v>1</v>
      </c>
      <c r="T311" s="34">
        <f t="shared" si="68"/>
        <v>-0.8333333333333334</v>
      </c>
      <c r="U311" s="34">
        <f t="shared" si="82"/>
        <v>0.6944444444444445</v>
      </c>
      <c r="V311" s="89">
        <f t="shared" si="69"/>
        <v>3.026400922958167</v>
      </c>
      <c r="W311" s="89">
        <f t="shared" si="70"/>
        <v>-0.11493715049286711</v>
      </c>
      <c r="X311" s="89">
        <f t="shared" si="71"/>
        <v>-1</v>
      </c>
      <c r="Y311" s="89">
        <f t="shared" si="72"/>
        <v>0.9933727656003963</v>
      </c>
      <c r="Z311" s="89">
        <f t="shared" si="73"/>
        <v>0.01912213591093413</v>
      </c>
      <c r="AA311" s="89">
        <f t="shared" si="74"/>
        <v>1.3683474509871165</v>
      </c>
      <c r="AB311" s="89">
        <f t="shared" si="75"/>
        <v>-0.16666666666666666</v>
      </c>
      <c r="AC311" s="89">
        <f t="shared" si="76"/>
        <v>1.3874695868980507</v>
      </c>
      <c r="AD311" s="89">
        <f t="shared" si="83"/>
        <v>1.9250718545670473</v>
      </c>
      <c r="AE311" s="89">
        <f t="shared" si="77"/>
        <v>-2.220802920231384</v>
      </c>
      <c r="AF311" s="34">
        <f t="shared" si="84"/>
        <v>4.931965610508243</v>
      </c>
    </row>
    <row r="312" spans="8:32" ht="12.75">
      <c r="H312" s="34">
        <f t="shared" si="78"/>
        <v>29</v>
      </c>
      <c r="I312" s="34">
        <v>290</v>
      </c>
      <c r="J312" s="34">
        <f t="shared" si="79"/>
        <v>291</v>
      </c>
      <c r="K312" s="34">
        <f>IF(I312&gt;=0,1,0)*Data!$D$3*Data!$D$17</f>
        <v>-2</v>
      </c>
      <c r="L312" s="34">
        <f>IF(I312&gt;99,1,0)*Data!$D$4*Data!$D$17</f>
        <v>4</v>
      </c>
      <c r="M312" s="34">
        <f>IF(I312&gt;199,1,0)*Data!$D$5*Data!$D$17</f>
        <v>-3</v>
      </c>
      <c r="N312" s="34">
        <f>IF(I312&gt;299,1,0)*Data!$D$6*Data!$D$17</f>
        <v>0</v>
      </c>
      <c r="O312" s="34">
        <f>IF(I312&gt;399,1,0)*Data!$D$7*Data!$D$17</f>
        <v>0</v>
      </c>
      <c r="P312" s="34">
        <f>IF(I312&gt;499,1,0)*Data!$D$8*Data!$D$17</f>
        <v>0</v>
      </c>
      <c r="Q312" s="34">
        <f>IF(I312&gt;599,1,0)*Data!$D$9*Data!$D$17</f>
        <v>0</v>
      </c>
      <c r="R312" s="34">
        <f t="shared" si="80"/>
        <v>-1</v>
      </c>
      <c r="S312" s="34">
        <f t="shared" si="81"/>
        <v>1</v>
      </c>
      <c r="T312" s="34">
        <f t="shared" si="68"/>
        <v>-0.8333333333333334</v>
      </c>
      <c r="U312" s="34">
        <f t="shared" si="82"/>
        <v>0.6944444444444445</v>
      </c>
      <c r="V312" s="89">
        <f t="shared" si="69"/>
        <v>3.036872898470133</v>
      </c>
      <c r="W312" s="89">
        <f t="shared" si="70"/>
        <v>-0.10452846326765373</v>
      </c>
      <c r="X312" s="89">
        <f t="shared" si="71"/>
        <v>-1</v>
      </c>
      <c r="Y312" s="89">
        <f t="shared" si="72"/>
        <v>0.9945218953682733</v>
      </c>
      <c r="Z312" s="89">
        <f t="shared" si="73"/>
        <v>0.017390438797151183</v>
      </c>
      <c r="AA312" s="89">
        <f t="shared" si="74"/>
        <v>1.369930350018758</v>
      </c>
      <c r="AB312" s="89">
        <f t="shared" si="75"/>
        <v>-0.16666666666666666</v>
      </c>
      <c r="AC312" s="89">
        <f t="shared" si="76"/>
        <v>1.3873207888159091</v>
      </c>
      <c r="AD312" s="89">
        <f t="shared" si="83"/>
        <v>1.9246589710807964</v>
      </c>
      <c r="AE312" s="89">
        <f t="shared" si="77"/>
        <v>-2.2206541221492424</v>
      </c>
      <c r="AF312" s="34">
        <f t="shared" si="84"/>
        <v>4.9313047302184225</v>
      </c>
    </row>
    <row r="313" spans="8:32" ht="12.75">
      <c r="H313" s="34">
        <f t="shared" si="78"/>
        <v>29.1</v>
      </c>
      <c r="I313" s="34">
        <v>291</v>
      </c>
      <c r="J313" s="34">
        <f t="shared" si="79"/>
        <v>292</v>
      </c>
      <c r="K313" s="34">
        <f>IF(I313&gt;=0,1,0)*Data!$D$3*Data!$D$17</f>
        <v>-2</v>
      </c>
      <c r="L313" s="34">
        <f>IF(I313&gt;99,1,0)*Data!$D$4*Data!$D$17</f>
        <v>4</v>
      </c>
      <c r="M313" s="34">
        <f>IF(I313&gt;199,1,0)*Data!$D$5*Data!$D$17</f>
        <v>-3</v>
      </c>
      <c r="N313" s="34">
        <f>IF(I313&gt;299,1,0)*Data!$D$6*Data!$D$17</f>
        <v>0</v>
      </c>
      <c r="O313" s="34">
        <f>IF(I313&gt;399,1,0)*Data!$D$7*Data!$D$17</f>
        <v>0</v>
      </c>
      <c r="P313" s="34">
        <f>IF(I313&gt;499,1,0)*Data!$D$8*Data!$D$17</f>
        <v>0</v>
      </c>
      <c r="Q313" s="34">
        <f>IF(I313&gt;599,1,0)*Data!$D$9*Data!$D$17</f>
        <v>0</v>
      </c>
      <c r="R313" s="34">
        <f t="shared" si="80"/>
        <v>-1</v>
      </c>
      <c r="S313" s="34">
        <f t="shared" si="81"/>
        <v>1</v>
      </c>
      <c r="T313" s="34">
        <f t="shared" si="68"/>
        <v>-0.8333333333333334</v>
      </c>
      <c r="U313" s="34">
        <f t="shared" si="82"/>
        <v>0.6944444444444445</v>
      </c>
      <c r="V313" s="89">
        <f t="shared" si="69"/>
        <v>3.047344873982099</v>
      </c>
      <c r="W313" s="89">
        <f t="shared" si="70"/>
        <v>-0.0941083133185148</v>
      </c>
      <c r="X313" s="89">
        <f t="shared" si="71"/>
        <v>-1</v>
      </c>
      <c r="Y313" s="89">
        <f t="shared" si="72"/>
        <v>0.99556196460308</v>
      </c>
      <c r="Z313" s="89">
        <f t="shared" si="73"/>
        <v>0.015656834625781775</v>
      </c>
      <c r="AA313" s="89">
        <f t="shared" si="74"/>
        <v>1.371363020749808</v>
      </c>
      <c r="AB313" s="89">
        <f t="shared" si="75"/>
        <v>-0.16666666666666666</v>
      </c>
      <c r="AC313" s="89">
        <f t="shared" si="76"/>
        <v>1.3870198553755897</v>
      </c>
      <c r="AD313" s="89">
        <f t="shared" si="83"/>
        <v>1.9238240792061219</v>
      </c>
      <c r="AE313" s="89">
        <f t="shared" si="77"/>
        <v>-2.220353188708923</v>
      </c>
      <c r="AF313" s="34">
        <f t="shared" si="84"/>
        <v>4.929968282609882</v>
      </c>
    </row>
    <row r="314" spans="8:32" ht="12.75">
      <c r="H314" s="34">
        <f t="shared" si="78"/>
        <v>29.2</v>
      </c>
      <c r="I314" s="34">
        <v>292</v>
      </c>
      <c r="J314" s="34">
        <f t="shared" si="79"/>
        <v>293</v>
      </c>
      <c r="K314" s="34">
        <f>IF(I314&gt;=0,1,0)*Data!$D$3*Data!$D$17</f>
        <v>-2</v>
      </c>
      <c r="L314" s="34">
        <f>IF(I314&gt;99,1,0)*Data!$D$4*Data!$D$17</f>
        <v>4</v>
      </c>
      <c r="M314" s="34">
        <f>IF(I314&gt;199,1,0)*Data!$D$5*Data!$D$17</f>
        <v>-3</v>
      </c>
      <c r="N314" s="34">
        <f>IF(I314&gt;299,1,0)*Data!$D$6*Data!$D$17</f>
        <v>0</v>
      </c>
      <c r="O314" s="34">
        <f>IF(I314&gt;399,1,0)*Data!$D$7*Data!$D$17</f>
        <v>0</v>
      </c>
      <c r="P314" s="34">
        <f>IF(I314&gt;499,1,0)*Data!$D$8*Data!$D$17</f>
        <v>0</v>
      </c>
      <c r="Q314" s="34">
        <f>IF(I314&gt;599,1,0)*Data!$D$9*Data!$D$17</f>
        <v>0</v>
      </c>
      <c r="R314" s="34">
        <f t="shared" si="80"/>
        <v>-1</v>
      </c>
      <c r="S314" s="34">
        <f t="shared" si="81"/>
        <v>1</v>
      </c>
      <c r="T314" s="34">
        <f t="shared" si="68"/>
        <v>-0.8333333333333334</v>
      </c>
      <c r="U314" s="34">
        <f t="shared" si="82"/>
        <v>0.6944444444444445</v>
      </c>
      <c r="V314" s="89">
        <f t="shared" si="69"/>
        <v>3.057816849494065</v>
      </c>
      <c r="W314" s="89">
        <f t="shared" si="70"/>
        <v>-0.08367784333231573</v>
      </c>
      <c r="X314" s="89">
        <f t="shared" si="71"/>
        <v>-1</v>
      </c>
      <c r="Y314" s="89">
        <f t="shared" si="72"/>
        <v>0.9964928592495044</v>
      </c>
      <c r="Z314" s="89">
        <f t="shared" si="73"/>
        <v>0.013921513506059082</v>
      </c>
      <c r="AA314" s="89">
        <f t="shared" si="74"/>
        <v>1.3726453060717763</v>
      </c>
      <c r="AB314" s="89">
        <f t="shared" si="75"/>
        <v>-0.16666666666666666</v>
      </c>
      <c r="AC314" s="89">
        <f t="shared" si="76"/>
        <v>1.3865668195778353</v>
      </c>
      <c r="AD314" s="89">
        <f t="shared" si="83"/>
        <v>1.9225675451541935</v>
      </c>
      <c r="AE314" s="89">
        <f t="shared" si="77"/>
        <v>-2.2199001529111686</v>
      </c>
      <c r="AF314" s="34">
        <f t="shared" si="84"/>
        <v>4.92795668889503</v>
      </c>
    </row>
    <row r="315" spans="8:32" ht="12.75">
      <c r="H315" s="34">
        <f t="shared" si="78"/>
        <v>29.3</v>
      </c>
      <c r="I315" s="34">
        <v>293</v>
      </c>
      <c r="J315" s="34">
        <f t="shared" si="79"/>
        <v>294</v>
      </c>
      <c r="K315" s="34">
        <f>IF(I315&gt;=0,1,0)*Data!$D$3*Data!$D$17</f>
        <v>-2</v>
      </c>
      <c r="L315" s="34">
        <f>IF(I315&gt;99,1,0)*Data!$D$4*Data!$D$17</f>
        <v>4</v>
      </c>
      <c r="M315" s="34">
        <f>IF(I315&gt;199,1,0)*Data!$D$5*Data!$D$17</f>
        <v>-3</v>
      </c>
      <c r="N315" s="34">
        <f>IF(I315&gt;299,1,0)*Data!$D$6*Data!$D$17</f>
        <v>0</v>
      </c>
      <c r="O315" s="34">
        <f>IF(I315&gt;399,1,0)*Data!$D$7*Data!$D$17</f>
        <v>0</v>
      </c>
      <c r="P315" s="34">
        <f>IF(I315&gt;499,1,0)*Data!$D$8*Data!$D$17</f>
        <v>0</v>
      </c>
      <c r="Q315" s="34">
        <f>IF(I315&gt;599,1,0)*Data!$D$9*Data!$D$17</f>
        <v>0</v>
      </c>
      <c r="R315" s="34">
        <f t="shared" si="80"/>
        <v>-1</v>
      </c>
      <c r="S315" s="34">
        <f t="shared" si="81"/>
        <v>1</v>
      </c>
      <c r="T315" s="34">
        <f t="shared" si="68"/>
        <v>-0.8333333333333334</v>
      </c>
      <c r="U315" s="34">
        <f t="shared" si="82"/>
        <v>0.6944444444444445</v>
      </c>
      <c r="V315" s="89">
        <f t="shared" si="69"/>
        <v>3.068288825006031</v>
      </c>
      <c r="W315" s="89">
        <f t="shared" si="70"/>
        <v>-0.07323819712763213</v>
      </c>
      <c r="X315" s="89">
        <f t="shared" si="71"/>
        <v>-1</v>
      </c>
      <c r="Y315" s="89">
        <f t="shared" si="72"/>
        <v>0.9973144772244581</v>
      </c>
      <c r="Z315" s="89">
        <f t="shared" si="73"/>
        <v>0.012184665735499325</v>
      </c>
      <c r="AA315" s="89">
        <f t="shared" si="74"/>
        <v>1.373777065367627</v>
      </c>
      <c r="AB315" s="89">
        <f t="shared" si="75"/>
        <v>-0.16666666666666666</v>
      </c>
      <c r="AC315" s="89">
        <f t="shared" si="76"/>
        <v>1.3859617311031263</v>
      </c>
      <c r="AD315" s="89">
        <f t="shared" si="83"/>
        <v>1.9208899200823744</v>
      </c>
      <c r="AE315" s="89">
        <f t="shared" si="77"/>
        <v>-2.2192950644364595</v>
      </c>
      <c r="AF315" s="34">
        <f t="shared" si="84"/>
        <v>4.925270583032029</v>
      </c>
    </row>
    <row r="316" spans="8:32" ht="12.75">
      <c r="H316" s="34">
        <f t="shared" si="78"/>
        <v>29.4</v>
      </c>
      <c r="I316" s="34">
        <v>294</v>
      </c>
      <c r="J316" s="34">
        <f t="shared" si="79"/>
        <v>295</v>
      </c>
      <c r="K316" s="34">
        <f>IF(I316&gt;=0,1,0)*Data!$D$3*Data!$D$17</f>
        <v>-2</v>
      </c>
      <c r="L316" s="34">
        <f>IF(I316&gt;99,1,0)*Data!$D$4*Data!$D$17</f>
        <v>4</v>
      </c>
      <c r="M316" s="34">
        <f>IF(I316&gt;199,1,0)*Data!$D$5*Data!$D$17</f>
        <v>-3</v>
      </c>
      <c r="N316" s="34">
        <f>IF(I316&gt;299,1,0)*Data!$D$6*Data!$D$17</f>
        <v>0</v>
      </c>
      <c r="O316" s="34">
        <f>IF(I316&gt;399,1,0)*Data!$D$7*Data!$D$17</f>
        <v>0</v>
      </c>
      <c r="P316" s="34">
        <f>IF(I316&gt;499,1,0)*Data!$D$8*Data!$D$17</f>
        <v>0</v>
      </c>
      <c r="Q316" s="34">
        <f>IF(I316&gt;599,1,0)*Data!$D$9*Data!$D$17</f>
        <v>0</v>
      </c>
      <c r="R316" s="34">
        <f t="shared" si="80"/>
        <v>-1</v>
      </c>
      <c r="S316" s="34">
        <f t="shared" si="81"/>
        <v>1</v>
      </c>
      <c r="T316" s="34">
        <f t="shared" si="68"/>
        <v>-0.8333333333333334</v>
      </c>
      <c r="U316" s="34">
        <f t="shared" si="82"/>
        <v>0.6944444444444445</v>
      </c>
      <c r="V316" s="89">
        <f t="shared" si="69"/>
        <v>3.078760800517997</v>
      </c>
      <c r="W316" s="89">
        <f t="shared" si="70"/>
        <v>-0.06279051952931358</v>
      </c>
      <c r="X316" s="89">
        <f t="shared" si="71"/>
        <v>-1</v>
      </c>
      <c r="Y316" s="89">
        <f t="shared" si="72"/>
        <v>0.9980267284282716</v>
      </c>
      <c r="Z316" s="89">
        <f t="shared" si="73"/>
        <v>0.010446481779032896</v>
      </c>
      <c r="AA316" s="89">
        <f t="shared" si="74"/>
        <v>1.3747581745271997</v>
      </c>
      <c r="AB316" s="89">
        <f t="shared" si="75"/>
        <v>-0.16666666666666666</v>
      </c>
      <c r="AC316" s="89">
        <f t="shared" si="76"/>
        <v>1.3852046563062326</v>
      </c>
      <c r="AD316" s="89">
        <f t="shared" si="83"/>
        <v>1.918791939852468</v>
      </c>
      <c r="AE316" s="89">
        <f t="shared" si="77"/>
        <v>-2.218537989639566</v>
      </c>
      <c r="AF316" s="34">
        <f t="shared" si="84"/>
        <v>4.921910811473967</v>
      </c>
    </row>
    <row r="317" spans="8:32" ht="12.75">
      <c r="H317" s="34">
        <f t="shared" si="78"/>
        <v>29.5</v>
      </c>
      <c r="I317" s="34">
        <v>295</v>
      </c>
      <c r="J317" s="34">
        <f t="shared" si="79"/>
        <v>296</v>
      </c>
      <c r="K317" s="34">
        <f>IF(I317&gt;=0,1,0)*Data!$D$3*Data!$D$17</f>
        <v>-2</v>
      </c>
      <c r="L317" s="34">
        <f>IF(I317&gt;99,1,0)*Data!$D$4*Data!$D$17</f>
        <v>4</v>
      </c>
      <c r="M317" s="34">
        <f>IF(I317&gt;199,1,0)*Data!$D$5*Data!$D$17</f>
        <v>-3</v>
      </c>
      <c r="N317" s="34">
        <f>IF(I317&gt;299,1,0)*Data!$D$6*Data!$D$17</f>
        <v>0</v>
      </c>
      <c r="O317" s="34">
        <f>IF(I317&gt;399,1,0)*Data!$D$7*Data!$D$17</f>
        <v>0</v>
      </c>
      <c r="P317" s="34">
        <f>IF(I317&gt;499,1,0)*Data!$D$8*Data!$D$17</f>
        <v>0</v>
      </c>
      <c r="Q317" s="34">
        <f>IF(I317&gt;599,1,0)*Data!$D$9*Data!$D$17</f>
        <v>0</v>
      </c>
      <c r="R317" s="34">
        <f t="shared" si="80"/>
        <v>-1</v>
      </c>
      <c r="S317" s="34">
        <f t="shared" si="81"/>
        <v>1</v>
      </c>
      <c r="T317" s="34">
        <f t="shared" si="68"/>
        <v>-0.8333333333333334</v>
      </c>
      <c r="U317" s="34">
        <f t="shared" si="82"/>
        <v>0.6944444444444445</v>
      </c>
      <c r="V317" s="89">
        <f t="shared" si="69"/>
        <v>3.089232776029963</v>
      </c>
      <c r="W317" s="89">
        <f t="shared" si="70"/>
        <v>-0.05233595624294425</v>
      </c>
      <c r="X317" s="89">
        <f t="shared" si="71"/>
        <v>-1</v>
      </c>
      <c r="Y317" s="89">
        <f t="shared" si="72"/>
        <v>0.9986295347545738</v>
      </c>
      <c r="Z317" s="89">
        <f t="shared" si="73"/>
        <v>0.00870715224811832</v>
      </c>
      <c r="AA317" s="89">
        <f t="shared" si="74"/>
        <v>1.375588525960819</v>
      </c>
      <c r="AB317" s="89">
        <f t="shared" si="75"/>
        <v>-0.16666666666666666</v>
      </c>
      <c r="AC317" s="89">
        <f t="shared" si="76"/>
        <v>1.3842956782089373</v>
      </c>
      <c r="AD317" s="89">
        <f t="shared" si="83"/>
        <v>1.9162745247079416</v>
      </c>
      <c r="AE317" s="89">
        <f t="shared" si="77"/>
        <v>-2.2176290115422708</v>
      </c>
      <c r="AF317" s="34">
        <f t="shared" si="84"/>
        <v>4.917878432833949</v>
      </c>
    </row>
    <row r="318" spans="8:32" ht="12.75">
      <c r="H318" s="34">
        <f t="shared" si="78"/>
        <v>29.6</v>
      </c>
      <c r="I318" s="34">
        <v>296</v>
      </c>
      <c r="J318" s="34">
        <f t="shared" si="79"/>
        <v>297</v>
      </c>
      <c r="K318" s="34">
        <f>IF(I318&gt;=0,1,0)*Data!$D$3*Data!$D$17</f>
        <v>-2</v>
      </c>
      <c r="L318" s="34">
        <f>IF(I318&gt;99,1,0)*Data!$D$4*Data!$D$17</f>
        <v>4</v>
      </c>
      <c r="M318" s="34">
        <f>IF(I318&gt;199,1,0)*Data!$D$5*Data!$D$17</f>
        <v>-3</v>
      </c>
      <c r="N318" s="34">
        <f>IF(I318&gt;299,1,0)*Data!$D$6*Data!$D$17</f>
        <v>0</v>
      </c>
      <c r="O318" s="34">
        <f>IF(I318&gt;399,1,0)*Data!$D$7*Data!$D$17</f>
        <v>0</v>
      </c>
      <c r="P318" s="34">
        <f>IF(I318&gt;499,1,0)*Data!$D$8*Data!$D$17</f>
        <v>0</v>
      </c>
      <c r="Q318" s="34">
        <f>IF(I318&gt;599,1,0)*Data!$D$9*Data!$D$17</f>
        <v>0</v>
      </c>
      <c r="R318" s="34">
        <f t="shared" si="80"/>
        <v>-1</v>
      </c>
      <c r="S318" s="34">
        <f t="shared" si="81"/>
        <v>1</v>
      </c>
      <c r="T318" s="34">
        <f t="shared" si="68"/>
        <v>-0.8333333333333334</v>
      </c>
      <c r="U318" s="34">
        <f t="shared" si="82"/>
        <v>0.6944444444444445</v>
      </c>
      <c r="V318" s="89">
        <f t="shared" si="69"/>
        <v>3.099704751541929</v>
      </c>
      <c r="W318" s="89">
        <f t="shared" si="70"/>
        <v>-0.04187565372919981</v>
      </c>
      <c r="X318" s="89">
        <f t="shared" si="71"/>
        <v>-1</v>
      </c>
      <c r="Y318" s="89">
        <f t="shared" si="72"/>
        <v>0.9991228300988584</v>
      </c>
      <c r="Z318" s="89">
        <f t="shared" si="73"/>
        <v>0.006966867879838976</v>
      </c>
      <c r="AA318" s="89">
        <f t="shared" si="74"/>
        <v>1.3762680286110929</v>
      </c>
      <c r="AB318" s="89">
        <f t="shared" si="75"/>
        <v>-0.16666666666666666</v>
      </c>
      <c r="AC318" s="89">
        <f t="shared" si="76"/>
        <v>1.3832348964909318</v>
      </c>
      <c r="AD318" s="89">
        <f t="shared" si="83"/>
        <v>1.9133387788702787</v>
      </c>
      <c r="AE318" s="89">
        <f t="shared" si="77"/>
        <v>-2.216568229824265</v>
      </c>
      <c r="AF318" s="34">
        <f t="shared" si="84"/>
        <v>4.913174717466275</v>
      </c>
    </row>
    <row r="319" spans="8:32" ht="12.75">
      <c r="H319" s="34">
        <f t="shared" si="78"/>
        <v>29.7</v>
      </c>
      <c r="I319" s="34">
        <v>297</v>
      </c>
      <c r="J319" s="34">
        <f t="shared" si="79"/>
        <v>298</v>
      </c>
      <c r="K319" s="34">
        <f>IF(I319&gt;=0,1,0)*Data!$D$3*Data!$D$17</f>
        <v>-2</v>
      </c>
      <c r="L319" s="34">
        <f>IF(I319&gt;99,1,0)*Data!$D$4*Data!$D$17</f>
        <v>4</v>
      </c>
      <c r="M319" s="34">
        <f>IF(I319&gt;199,1,0)*Data!$D$5*Data!$D$17</f>
        <v>-3</v>
      </c>
      <c r="N319" s="34">
        <f>IF(I319&gt;299,1,0)*Data!$D$6*Data!$D$17</f>
        <v>0</v>
      </c>
      <c r="O319" s="34">
        <f>IF(I319&gt;399,1,0)*Data!$D$7*Data!$D$17</f>
        <v>0</v>
      </c>
      <c r="P319" s="34">
        <f>IF(I319&gt;499,1,0)*Data!$D$8*Data!$D$17</f>
        <v>0</v>
      </c>
      <c r="Q319" s="34">
        <f>IF(I319&gt;599,1,0)*Data!$D$9*Data!$D$17</f>
        <v>0</v>
      </c>
      <c r="R319" s="34">
        <f t="shared" si="80"/>
        <v>-1</v>
      </c>
      <c r="S319" s="34">
        <f t="shared" si="81"/>
        <v>1</v>
      </c>
      <c r="T319" s="34">
        <f t="shared" si="68"/>
        <v>-0.8333333333333334</v>
      </c>
      <c r="U319" s="34">
        <f t="shared" si="82"/>
        <v>0.6944444444444445</v>
      </c>
      <c r="V319" s="89">
        <f t="shared" si="69"/>
        <v>3.110176727053895</v>
      </c>
      <c r="W319" s="89">
        <f t="shared" si="70"/>
        <v>-0.03141075907812868</v>
      </c>
      <c r="X319" s="89">
        <f t="shared" si="71"/>
        <v>-1</v>
      </c>
      <c r="Y319" s="89">
        <f t="shared" si="72"/>
        <v>0.9995065603657316</v>
      </c>
      <c r="Z319" s="89">
        <f t="shared" si="73"/>
        <v>0.005225819515987216</v>
      </c>
      <c r="AA319" s="89">
        <f t="shared" si="74"/>
        <v>1.3767966079628988</v>
      </c>
      <c r="AB319" s="89">
        <f t="shared" si="75"/>
        <v>-0.16666666666666666</v>
      </c>
      <c r="AC319" s="89">
        <f t="shared" si="76"/>
        <v>1.382022427478886</v>
      </c>
      <c r="AD319" s="89">
        <f t="shared" si="83"/>
        <v>1.9099859900546325</v>
      </c>
      <c r="AE319" s="89">
        <f t="shared" si="77"/>
        <v>-2.215355760812219</v>
      </c>
      <c r="AF319" s="34">
        <f t="shared" si="84"/>
        <v>4.9078011469638865</v>
      </c>
    </row>
    <row r="320" spans="8:32" ht="12.75">
      <c r="H320" s="34">
        <f t="shared" si="78"/>
        <v>29.8</v>
      </c>
      <c r="I320" s="34">
        <v>298</v>
      </c>
      <c r="J320" s="34">
        <f t="shared" si="79"/>
        <v>299</v>
      </c>
      <c r="K320" s="34">
        <f>IF(I320&gt;=0,1,0)*Data!$D$3*Data!$D$17</f>
        <v>-2</v>
      </c>
      <c r="L320" s="34">
        <f>IF(I320&gt;99,1,0)*Data!$D$4*Data!$D$17</f>
        <v>4</v>
      </c>
      <c r="M320" s="34">
        <f>IF(I320&gt;199,1,0)*Data!$D$5*Data!$D$17</f>
        <v>-3</v>
      </c>
      <c r="N320" s="34">
        <f>IF(I320&gt;299,1,0)*Data!$D$6*Data!$D$17</f>
        <v>0</v>
      </c>
      <c r="O320" s="34">
        <f>IF(I320&gt;399,1,0)*Data!$D$7*Data!$D$17</f>
        <v>0</v>
      </c>
      <c r="P320" s="34">
        <f>IF(I320&gt;499,1,0)*Data!$D$8*Data!$D$17</f>
        <v>0</v>
      </c>
      <c r="Q320" s="34">
        <f>IF(I320&gt;599,1,0)*Data!$D$9*Data!$D$17</f>
        <v>0</v>
      </c>
      <c r="R320" s="34">
        <f t="shared" si="80"/>
        <v>-1</v>
      </c>
      <c r="S320" s="34">
        <f t="shared" si="81"/>
        <v>1</v>
      </c>
      <c r="T320" s="34">
        <f t="shared" si="68"/>
        <v>-0.8333333333333334</v>
      </c>
      <c r="U320" s="34">
        <f t="shared" si="82"/>
        <v>0.6944444444444445</v>
      </c>
      <c r="V320" s="89">
        <f t="shared" si="69"/>
        <v>3.120648702565861</v>
      </c>
      <c r="W320" s="89">
        <f t="shared" si="70"/>
        <v>-0.02094241988335711</v>
      </c>
      <c r="X320" s="89">
        <f t="shared" si="71"/>
        <v>-1</v>
      </c>
      <c r="Y320" s="89">
        <f t="shared" si="72"/>
        <v>0.9997806834748455</v>
      </c>
      <c r="Z320" s="89">
        <f t="shared" si="73"/>
        <v>0.003484198082135822</v>
      </c>
      <c r="AA320" s="89">
        <f t="shared" si="74"/>
        <v>1.3771742060515537</v>
      </c>
      <c r="AB320" s="89">
        <f t="shared" si="75"/>
        <v>-0.16666666666666666</v>
      </c>
      <c r="AC320" s="89">
        <f t="shared" si="76"/>
        <v>1.3806584041336896</v>
      </c>
      <c r="AD320" s="89">
        <f t="shared" si="83"/>
        <v>1.9062176289049864</v>
      </c>
      <c r="AE320" s="89">
        <f t="shared" si="77"/>
        <v>-2.213991737467023</v>
      </c>
      <c r="AF320" s="34">
        <f t="shared" si="84"/>
        <v>4.901759413572248</v>
      </c>
    </row>
    <row r="321" spans="8:32" ht="12.75">
      <c r="H321" s="34">
        <f t="shared" si="78"/>
        <v>29.9</v>
      </c>
      <c r="I321" s="34">
        <v>299</v>
      </c>
      <c r="J321" s="34">
        <f t="shared" si="79"/>
        <v>300</v>
      </c>
      <c r="K321" s="34">
        <f>IF(I321&gt;=0,1,0)*Data!$D$3*Data!$D$17</f>
        <v>-2</v>
      </c>
      <c r="L321" s="34">
        <f>IF(I321&gt;99,1,0)*Data!$D$4*Data!$D$17</f>
        <v>4</v>
      </c>
      <c r="M321" s="34">
        <f>IF(I321&gt;199,1,0)*Data!$D$5*Data!$D$17</f>
        <v>-3</v>
      </c>
      <c r="N321" s="34">
        <f>IF(I321&gt;299,1,0)*Data!$D$6*Data!$D$17</f>
        <v>0</v>
      </c>
      <c r="O321" s="34">
        <f>IF(I321&gt;399,1,0)*Data!$D$7*Data!$D$17</f>
        <v>0</v>
      </c>
      <c r="P321" s="34">
        <f>IF(I321&gt;499,1,0)*Data!$D$8*Data!$D$17</f>
        <v>0</v>
      </c>
      <c r="Q321" s="34">
        <f>IF(I321&gt;599,1,0)*Data!$D$9*Data!$D$17</f>
        <v>0</v>
      </c>
      <c r="R321" s="34">
        <f t="shared" si="80"/>
        <v>-1</v>
      </c>
      <c r="S321" s="34">
        <f t="shared" si="81"/>
        <v>1</v>
      </c>
      <c r="T321" s="34">
        <f t="shared" si="68"/>
        <v>-0.8333333333333334</v>
      </c>
      <c r="U321" s="34">
        <f t="shared" si="82"/>
        <v>0.6944444444444445</v>
      </c>
      <c r="V321" s="89">
        <f t="shared" si="69"/>
        <v>3.131120678077827</v>
      </c>
      <c r="W321" s="89">
        <f t="shared" si="70"/>
        <v>-0.010471784116246153</v>
      </c>
      <c r="X321" s="89">
        <f t="shared" si="71"/>
        <v>-1</v>
      </c>
      <c r="Y321" s="89">
        <f t="shared" si="72"/>
        <v>0.9999451693655121</v>
      </c>
      <c r="Z321" s="89">
        <f t="shared" si="73"/>
        <v>0.001742194566701452</v>
      </c>
      <c r="AA321" s="89">
        <f t="shared" si="74"/>
        <v>1.3774007814691727</v>
      </c>
      <c r="AB321" s="89">
        <f t="shared" si="75"/>
        <v>-0.16666666666666666</v>
      </c>
      <c r="AC321" s="89">
        <f t="shared" si="76"/>
        <v>1.3791429760358742</v>
      </c>
      <c r="AD321" s="89">
        <f t="shared" si="83"/>
        <v>1.902035348349088</v>
      </c>
      <c r="AE321" s="89">
        <f t="shared" si="77"/>
        <v>-2.2124763093692077</v>
      </c>
      <c r="AF321" s="34">
        <f t="shared" si="84"/>
        <v>4.89505141951999</v>
      </c>
    </row>
    <row r="322" spans="8:32" ht="12.75">
      <c r="H322" s="34">
        <f t="shared" si="78"/>
        <v>30</v>
      </c>
      <c r="I322" s="34">
        <v>300</v>
      </c>
      <c r="J322" s="34">
        <f t="shared" si="79"/>
        <v>301</v>
      </c>
      <c r="K322" s="34">
        <f>IF(I322&gt;=0,1,0)*Data!$D$3*Data!$D$17</f>
        <v>-2</v>
      </c>
      <c r="L322" s="34">
        <f>IF(I322&gt;99,1,0)*Data!$D$4*Data!$D$17</f>
        <v>4</v>
      </c>
      <c r="M322" s="34">
        <f>IF(I322&gt;199,1,0)*Data!$D$5*Data!$D$17</f>
        <v>-3</v>
      </c>
      <c r="N322" s="34">
        <f>IF(I322&gt;299,1,0)*Data!$D$6*Data!$D$17</f>
        <v>3</v>
      </c>
      <c r="O322" s="34">
        <f>IF(I322&gt;399,1,0)*Data!$D$7*Data!$D$17</f>
        <v>0</v>
      </c>
      <c r="P322" s="34">
        <f>IF(I322&gt;499,1,0)*Data!$D$8*Data!$D$17</f>
        <v>0</v>
      </c>
      <c r="Q322" s="34">
        <f>IF(I322&gt;599,1,0)*Data!$D$9*Data!$D$17</f>
        <v>0</v>
      </c>
      <c r="R322" s="34">
        <f t="shared" si="80"/>
        <v>2</v>
      </c>
      <c r="S322" s="34">
        <f t="shared" si="81"/>
        <v>4</v>
      </c>
      <c r="T322" s="34">
        <f t="shared" si="68"/>
        <v>2.1666666666666665</v>
      </c>
      <c r="U322" s="34">
        <f t="shared" si="82"/>
        <v>4.694444444444444</v>
      </c>
      <c r="V322" s="89">
        <f t="shared" si="69"/>
        <v>3.1415926535897927</v>
      </c>
      <c r="W322" s="89">
        <f t="shared" si="70"/>
        <v>1.1332081106818492E-15</v>
      </c>
      <c r="X322" s="89">
        <f t="shared" si="71"/>
        <v>2</v>
      </c>
      <c r="Y322" s="89">
        <f t="shared" si="72"/>
        <v>-2</v>
      </c>
      <c r="Z322" s="89">
        <f t="shared" si="73"/>
        <v>9.426612463816035E-17</v>
      </c>
      <c r="AA322" s="89">
        <f t="shared" si="74"/>
        <v>1.3774763093692073</v>
      </c>
      <c r="AB322" s="89">
        <f t="shared" si="75"/>
        <v>-0.16666666666666666</v>
      </c>
      <c r="AC322" s="89">
        <f t="shared" si="76"/>
        <v>1.3774763093692073</v>
      </c>
      <c r="AD322" s="89">
        <f t="shared" si="83"/>
        <v>1.897440982873412</v>
      </c>
      <c r="AE322" s="89">
        <f t="shared" si="77"/>
        <v>0.7891903572974592</v>
      </c>
      <c r="AF322" s="34">
        <f t="shared" si="84"/>
        <v>0.6228214200512914</v>
      </c>
    </row>
    <row r="323" spans="8:32" ht="12.75">
      <c r="H323" s="34">
        <f t="shared" si="78"/>
        <v>30.1</v>
      </c>
      <c r="I323" s="34">
        <v>301</v>
      </c>
      <c r="J323" s="34">
        <f t="shared" si="79"/>
        <v>302</v>
      </c>
      <c r="K323" s="34">
        <f>IF(I323&gt;=0,1,0)*Data!$D$3*Data!$D$17</f>
        <v>-2</v>
      </c>
      <c r="L323" s="34">
        <f>IF(I323&gt;99,1,0)*Data!$D$4*Data!$D$17</f>
        <v>4</v>
      </c>
      <c r="M323" s="34">
        <f>IF(I323&gt;199,1,0)*Data!$D$5*Data!$D$17</f>
        <v>-3</v>
      </c>
      <c r="N323" s="34">
        <f>IF(I323&gt;299,1,0)*Data!$D$6*Data!$D$17</f>
        <v>3</v>
      </c>
      <c r="O323" s="34">
        <f>IF(I323&gt;399,1,0)*Data!$D$7*Data!$D$17</f>
        <v>0</v>
      </c>
      <c r="P323" s="34">
        <f>IF(I323&gt;499,1,0)*Data!$D$8*Data!$D$17</f>
        <v>0</v>
      </c>
      <c r="Q323" s="34">
        <f>IF(I323&gt;599,1,0)*Data!$D$9*Data!$D$17</f>
        <v>0</v>
      </c>
      <c r="R323" s="34">
        <f t="shared" si="80"/>
        <v>2</v>
      </c>
      <c r="S323" s="34">
        <f t="shared" si="81"/>
        <v>4</v>
      </c>
      <c r="T323" s="34">
        <f t="shared" si="68"/>
        <v>2.1666666666666665</v>
      </c>
      <c r="U323" s="34">
        <f t="shared" si="82"/>
        <v>4.694444444444444</v>
      </c>
      <c r="V323" s="89">
        <f t="shared" si="69"/>
        <v>3.152064629101759</v>
      </c>
      <c r="W323" s="89">
        <f t="shared" si="70"/>
        <v>-0.020943568232490925</v>
      </c>
      <c r="X323" s="89">
        <f t="shared" si="71"/>
        <v>2</v>
      </c>
      <c r="Y323" s="89">
        <f t="shared" si="72"/>
        <v>-1.9998903387310243</v>
      </c>
      <c r="Z323" s="89">
        <f t="shared" si="73"/>
        <v>-0.001742194566701337</v>
      </c>
      <c r="AA323" s="89">
        <f t="shared" si="74"/>
        <v>1.3774007814691727</v>
      </c>
      <c r="AB323" s="89">
        <f t="shared" si="75"/>
        <v>-0.16666666666666666</v>
      </c>
      <c r="AC323" s="89">
        <f t="shared" si="76"/>
        <v>1.3756585869024713</v>
      </c>
      <c r="AD323" s="89">
        <f t="shared" si="83"/>
        <v>1.8924365477185043</v>
      </c>
      <c r="AE323" s="89">
        <f t="shared" si="77"/>
        <v>0.7910080797641952</v>
      </c>
      <c r="AF323" s="34">
        <f t="shared" si="84"/>
        <v>0.6256937822522394</v>
      </c>
    </row>
    <row r="324" spans="8:32" ht="12.75">
      <c r="H324" s="34">
        <f t="shared" si="78"/>
        <v>30.2</v>
      </c>
      <c r="I324" s="34">
        <v>302</v>
      </c>
      <c r="J324" s="34">
        <f t="shared" si="79"/>
        <v>303</v>
      </c>
      <c r="K324" s="34">
        <f>IF(I324&gt;=0,1,0)*Data!$D$3*Data!$D$17</f>
        <v>-2</v>
      </c>
      <c r="L324" s="34">
        <f>IF(I324&gt;99,1,0)*Data!$D$4*Data!$D$17</f>
        <v>4</v>
      </c>
      <c r="M324" s="34">
        <f>IF(I324&gt;199,1,0)*Data!$D$5*Data!$D$17</f>
        <v>-3</v>
      </c>
      <c r="N324" s="34">
        <f>IF(I324&gt;299,1,0)*Data!$D$6*Data!$D$17</f>
        <v>3</v>
      </c>
      <c r="O324" s="34">
        <f>IF(I324&gt;399,1,0)*Data!$D$7*Data!$D$17</f>
        <v>0</v>
      </c>
      <c r="P324" s="34">
        <f>IF(I324&gt;499,1,0)*Data!$D$8*Data!$D$17</f>
        <v>0</v>
      </c>
      <c r="Q324" s="34">
        <f>IF(I324&gt;599,1,0)*Data!$D$9*Data!$D$17</f>
        <v>0</v>
      </c>
      <c r="R324" s="34">
        <f t="shared" si="80"/>
        <v>2</v>
      </c>
      <c r="S324" s="34">
        <f t="shared" si="81"/>
        <v>4</v>
      </c>
      <c r="T324" s="34">
        <f t="shared" si="68"/>
        <v>2.1666666666666665</v>
      </c>
      <c r="U324" s="34">
        <f t="shared" si="82"/>
        <v>4.694444444444444</v>
      </c>
      <c r="V324" s="89">
        <f t="shared" si="69"/>
        <v>3.1625366046137247</v>
      </c>
      <c r="W324" s="89">
        <f t="shared" si="70"/>
        <v>-0.041884839766712846</v>
      </c>
      <c r="X324" s="89">
        <f t="shared" si="71"/>
        <v>2</v>
      </c>
      <c r="Y324" s="89">
        <f t="shared" si="72"/>
        <v>-1.999561366949691</v>
      </c>
      <c r="Z324" s="89">
        <f t="shared" si="73"/>
        <v>-0.003484198082135708</v>
      </c>
      <c r="AA324" s="89">
        <f t="shared" si="74"/>
        <v>1.3771742060515537</v>
      </c>
      <c r="AB324" s="89">
        <f t="shared" si="75"/>
        <v>-0.16666666666666666</v>
      </c>
      <c r="AC324" s="89">
        <f t="shared" si="76"/>
        <v>1.373690007969418</v>
      </c>
      <c r="AD324" s="89">
        <f t="shared" si="83"/>
        <v>1.88702423799502</v>
      </c>
      <c r="AE324" s="89">
        <f t="shared" si="77"/>
        <v>0.7929766586972484</v>
      </c>
      <c r="AF324" s="34">
        <f t="shared" si="84"/>
        <v>0.6288119812386525</v>
      </c>
    </row>
    <row r="325" spans="8:32" ht="12.75">
      <c r="H325" s="34">
        <f t="shared" si="78"/>
        <v>30.3</v>
      </c>
      <c r="I325" s="34">
        <v>303</v>
      </c>
      <c r="J325" s="34">
        <f t="shared" si="79"/>
        <v>304</v>
      </c>
      <c r="K325" s="34">
        <f>IF(I325&gt;=0,1,0)*Data!$D$3*Data!$D$17</f>
        <v>-2</v>
      </c>
      <c r="L325" s="34">
        <f>IF(I325&gt;99,1,0)*Data!$D$4*Data!$D$17</f>
        <v>4</v>
      </c>
      <c r="M325" s="34">
        <f>IF(I325&gt;199,1,0)*Data!$D$5*Data!$D$17</f>
        <v>-3</v>
      </c>
      <c r="N325" s="34">
        <f>IF(I325&gt;299,1,0)*Data!$D$6*Data!$D$17</f>
        <v>3</v>
      </c>
      <c r="O325" s="34">
        <f>IF(I325&gt;399,1,0)*Data!$D$7*Data!$D$17</f>
        <v>0</v>
      </c>
      <c r="P325" s="34">
        <f>IF(I325&gt;499,1,0)*Data!$D$8*Data!$D$17</f>
        <v>0</v>
      </c>
      <c r="Q325" s="34">
        <f>IF(I325&gt;599,1,0)*Data!$D$9*Data!$D$17</f>
        <v>0</v>
      </c>
      <c r="R325" s="34">
        <f t="shared" si="80"/>
        <v>2</v>
      </c>
      <c r="S325" s="34">
        <f t="shared" si="81"/>
        <v>4</v>
      </c>
      <c r="T325" s="34">
        <f t="shared" si="68"/>
        <v>2.1666666666666665</v>
      </c>
      <c r="U325" s="34">
        <f t="shared" si="82"/>
        <v>4.694444444444444</v>
      </c>
      <c r="V325" s="89">
        <f t="shared" si="69"/>
        <v>3.173008580125691</v>
      </c>
      <c r="W325" s="89">
        <f t="shared" si="70"/>
        <v>-0.06282151815625599</v>
      </c>
      <c r="X325" s="89">
        <f t="shared" si="71"/>
        <v>2</v>
      </c>
      <c r="Y325" s="89">
        <f t="shared" si="72"/>
        <v>-1.9990131207314632</v>
      </c>
      <c r="Z325" s="89">
        <f t="shared" si="73"/>
        <v>-0.0052258195159871025</v>
      </c>
      <c r="AA325" s="89">
        <f t="shared" si="74"/>
        <v>1.3767966079628988</v>
      </c>
      <c r="AB325" s="89">
        <f t="shared" si="75"/>
        <v>-0.16666666666666666</v>
      </c>
      <c r="AC325" s="89">
        <f t="shared" si="76"/>
        <v>1.3715707884469117</v>
      </c>
      <c r="AD325" s="89">
        <f t="shared" si="83"/>
        <v>1.881206427720883</v>
      </c>
      <c r="AE325" s="89">
        <f t="shared" si="77"/>
        <v>0.7950958782197548</v>
      </c>
      <c r="AF325" s="34">
        <f t="shared" si="84"/>
        <v>0.6321774555620432</v>
      </c>
    </row>
    <row r="326" spans="8:32" ht="12.75">
      <c r="H326" s="34">
        <f t="shared" si="78"/>
        <v>30.4</v>
      </c>
      <c r="I326" s="34">
        <v>304</v>
      </c>
      <c r="J326" s="34">
        <f t="shared" si="79"/>
        <v>305</v>
      </c>
      <c r="K326" s="34">
        <f>IF(I326&gt;=0,1,0)*Data!$D$3*Data!$D$17</f>
        <v>-2</v>
      </c>
      <c r="L326" s="34">
        <f>IF(I326&gt;99,1,0)*Data!$D$4*Data!$D$17</f>
        <v>4</v>
      </c>
      <c r="M326" s="34">
        <f>IF(I326&gt;199,1,0)*Data!$D$5*Data!$D$17</f>
        <v>-3</v>
      </c>
      <c r="N326" s="34">
        <f>IF(I326&gt;299,1,0)*Data!$D$6*Data!$D$17</f>
        <v>3</v>
      </c>
      <c r="O326" s="34">
        <f>IF(I326&gt;399,1,0)*Data!$D$7*Data!$D$17</f>
        <v>0</v>
      </c>
      <c r="P326" s="34">
        <f>IF(I326&gt;499,1,0)*Data!$D$8*Data!$D$17</f>
        <v>0</v>
      </c>
      <c r="Q326" s="34">
        <f>IF(I326&gt;599,1,0)*Data!$D$9*Data!$D$17</f>
        <v>0</v>
      </c>
      <c r="R326" s="34">
        <f t="shared" si="80"/>
        <v>2</v>
      </c>
      <c r="S326" s="34">
        <f t="shared" si="81"/>
        <v>4</v>
      </c>
      <c r="T326" s="34">
        <f t="shared" si="68"/>
        <v>2.1666666666666665</v>
      </c>
      <c r="U326" s="34">
        <f t="shared" si="82"/>
        <v>4.694444444444444</v>
      </c>
      <c r="V326" s="89">
        <f t="shared" si="69"/>
        <v>3.1834805556376566</v>
      </c>
      <c r="W326" s="89">
        <f t="shared" si="70"/>
        <v>-0.08375130745839825</v>
      </c>
      <c r="X326" s="89">
        <f t="shared" si="71"/>
        <v>2</v>
      </c>
      <c r="Y326" s="89">
        <f t="shared" si="72"/>
        <v>-1.9982456601977168</v>
      </c>
      <c r="Z326" s="89">
        <f t="shared" si="73"/>
        <v>-0.006966867879838862</v>
      </c>
      <c r="AA326" s="89">
        <f t="shared" si="74"/>
        <v>1.3762680286110929</v>
      </c>
      <c r="AB326" s="89">
        <f t="shared" si="75"/>
        <v>-0.16666666666666666</v>
      </c>
      <c r="AC326" s="89">
        <f t="shared" si="76"/>
        <v>1.369301160731254</v>
      </c>
      <c r="AD326" s="89">
        <f t="shared" si="83"/>
        <v>1.8749856687799593</v>
      </c>
      <c r="AE326" s="89">
        <f t="shared" si="77"/>
        <v>0.7973655059354126</v>
      </c>
      <c r="AF326" s="34">
        <f t="shared" si="84"/>
        <v>0.6357917500556365</v>
      </c>
    </row>
    <row r="327" spans="8:32" ht="12.75">
      <c r="H327" s="34">
        <f t="shared" si="78"/>
        <v>30.5</v>
      </c>
      <c r="I327" s="34">
        <v>305</v>
      </c>
      <c r="J327" s="34">
        <f t="shared" si="79"/>
        <v>306</v>
      </c>
      <c r="K327" s="34">
        <f>IF(I327&gt;=0,1,0)*Data!$D$3*Data!$D$17</f>
        <v>-2</v>
      </c>
      <c r="L327" s="34">
        <f>IF(I327&gt;99,1,0)*Data!$D$4*Data!$D$17</f>
        <v>4</v>
      </c>
      <c r="M327" s="34">
        <f>IF(I327&gt;199,1,0)*Data!$D$5*Data!$D$17</f>
        <v>-3</v>
      </c>
      <c r="N327" s="34">
        <f>IF(I327&gt;299,1,0)*Data!$D$6*Data!$D$17</f>
        <v>3</v>
      </c>
      <c r="O327" s="34">
        <f>IF(I327&gt;399,1,0)*Data!$D$7*Data!$D$17</f>
        <v>0</v>
      </c>
      <c r="P327" s="34">
        <f>IF(I327&gt;499,1,0)*Data!$D$8*Data!$D$17</f>
        <v>0</v>
      </c>
      <c r="Q327" s="34">
        <f>IF(I327&gt;599,1,0)*Data!$D$9*Data!$D$17</f>
        <v>0</v>
      </c>
      <c r="R327" s="34">
        <f t="shared" si="80"/>
        <v>2</v>
      </c>
      <c r="S327" s="34">
        <f t="shared" si="81"/>
        <v>4</v>
      </c>
      <c r="T327" s="34">
        <f t="shared" si="68"/>
        <v>2.1666666666666665</v>
      </c>
      <c r="U327" s="34">
        <f t="shared" si="82"/>
        <v>4.694444444444444</v>
      </c>
      <c r="V327" s="89">
        <f t="shared" si="69"/>
        <v>3.193952531149623</v>
      </c>
      <c r="W327" s="89">
        <f t="shared" si="70"/>
        <v>-0.10467191248588711</v>
      </c>
      <c r="X327" s="89">
        <f t="shared" si="71"/>
        <v>2</v>
      </c>
      <c r="Y327" s="89">
        <f t="shared" si="72"/>
        <v>-1.9972590695091477</v>
      </c>
      <c r="Z327" s="89">
        <f t="shared" si="73"/>
        <v>-0.008707152248118204</v>
      </c>
      <c r="AA327" s="89">
        <f t="shared" si="74"/>
        <v>1.375588525960819</v>
      </c>
      <c r="AB327" s="89">
        <f t="shared" si="75"/>
        <v>-0.16666666666666666</v>
      </c>
      <c r="AC327" s="89">
        <f t="shared" si="76"/>
        <v>1.3668813737127008</v>
      </c>
      <c r="AD327" s="89">
        <f t="shared" si="83"/>
        <v>1.86836468980272</v>
      </c>
      <c r="AE327" s="89">
        <f t="shared" si="77"/>
        <v>0.7997852929539657</v>
      </c>
      <c r="AF327" s="34">
        <f t="shared" si="84"/>
        <v>0.6396565148254608</v>
      </c>
    </row>
    <row r="328" spans="8:32" ht="12.75">
      <c r="H328" s="34">
        <f t="shared" si="78"/>
        <v>30.6</v>
      </c>
      <c r="I328" s="34">
        <v>306</v>
      </c>
      <c r="J328" s="34">
        <f t="shared" si="79"/>
        <v>307</v>
      </c>
      <c r="K328" s="34">
        <f>IF(I328&gt;=0,1,0)*Data!$D$3*Data!$D$17</f>
        <v>-2</v>
      </c>
      <c r="L328" s="34">
        <f>IF(I328&gt;99,1,0)*Data!$D$4*Data!$D$17</f>
        <v>4</v>
      </c>
      <c r="M328" s="34">
        <f>IF(I328&gt;199,1,0)*Data!$D$5*Data!$D$17</f>
        <v>-3</v>
      </c>
      <c r="N328" s="34">
        <f>IF(I328&gt;299,1,0)*Data!$D$6*Data!$D$17</f>
        <v>3</v>
      </c>
      <c r="O328" s="34">
        <f>IF(I328&gt;399,1,0)*Data!$D$7*Data!$D$17</f>
        <v>0</v>
      </c>
      <c r="P328" s="34">
        <f>IF(I328&gt;499,1,0)*Data!$D$8*Data!$D$17</f>
        <v>0</v>
      </c>
      <c r="Q328" s="34">
        <f>IF(I328&gt;599,1,0)*Data!$D$9*Data!$D$17</f>
        <v>0</v>
      </c>
      <c r="R328" s="34">
        <f t="shared" si="80"/>
        <v>2</v>
      </c>
      <c r="S328" s="34">
        <f t="shared" si="81"/>
        <v>4</v>
      </c>
      <c r="T328" s="34">
        <f t="shared" si="68"/>
        <v>2.1666666666666665</v>
      </c>
      <c r="U328" s="34">
        <f t="shared" si="82"/>
        <v>4.694444444444444</v>
      </c>
      <c r="V328" s="89">
        <f t="shared" si="69"/>
        <v>3.2044245066615886</v>
      </c>
      <c r="W328" s="89">
        <f t="shared" si="70"/>
        <v>-0.1255810390586258</v>
      </c>
      <c r="X328" s="89">
        <f t="shared" si="71"/>
        <v>2</v>
      </c>
      <c r="Y328" s="89">
        <f t="shared" si="72"/>
        <v>-1.9960534568565431</v>
      </c>
      <c r="Z328" s="89">
        <f t="shared" si="73"/>
        <v>-0.010446481779032782</v>
      </c>
      <c r="AA328" s="89">
        <f t="shared" si="74"/>
        <v>1.3747581745271997</v>
      </c>
      <c r="AB328" s="89">
        <f t="shared" si="75"/>
        <v>-0.16666666666666666</v>
      </c>
      <c r="AC328" s="89">
        <f t="shared" si="76"/>
        <v>1.3643116927481669</v>
      </c>
      <c r="AD328" s="89">
        <f t="shared" si="83"/>
        <v>1.8613463949693685</v>
      </c>
      <c r="AE328" s="89">
        <f t="shared" si="77"/>
        <v>0.8023549739184996</v>
      </c>
      <c r="AF328" s="34">
        <f t="shared" si="84"/>
        <v>0.6437735041717563</v>
      </c>
    </row>
    <row r="329" spans="8:32" ht="12.75">
      <c r="H329" s="34">
        <f t="shared" si="78"/>
        <v>30.7</v>
      </c>
      <c r="I329" s="34">
        <v>307</v>
      </c>
      <c r="J329" s="34">
        <f t="shared" si="79"/>
        <v>308</v>
      </c>
      <c r="K329" s="34">
        <f>IF(I329&gt;=0,1,0)*Data!$D$3*Data!$D$17</f>
        <v>-2</v>
      </c>
      <c r="L329" s="34">
        <f>IF(I329&gt;99,1,0)*Data!$D$4*Data!$D$17</f>
        <v>4</v>
      </c>
      <c r="M329" s="34">
        <f>IF(I329&gt;199,1,0)*Data!$D$5*Data!$D$17</f>
        <v>-3</v>
      </c>
      <c r="N329" s="34">
        <f>IF(I329&gt;299,1,0)*Data!$D$6*Data!$D$17</f>
        <v>3</v>
      </c>
      <c r="O329" s="34">
        <f>IF(I329&gt;399,1,0)*Data!$D$7*Data!$D$17</f>
        <v>0</v>
      </c>
      <c r="P329" s="34">
        <f>IF(I329&gt;499,1,0)*Data!$D$8*Data!$D$17</f>
        <v>0</v>
      </c>
      <c r="Q329" s="34">
        <f>IF(I329&gt;599,1,0)*Data!$D$9*Data!$D$17</f>
        <v>0</v>
      </c>
      <c r="R329" s="34">
        <f t="shared" si="80"/>
        <v>2</v>
      </c>
      <c r="S329" s="34">
        <f t="shared" si="81"/>
        <v>4</v>
      </c>
      <c r="T329" s="34">
        <f t="shared" si="68"/>
        <v>2.1666666666666665</v>
      </c>
      <c r="U329" s="34">
        <f t="shared" si="82"/>
        <v>4.694444444444444</v>
      </c>
      <c r="V329" s="89">
        <f t="shared" si="69"/>
        <v>3.214896482173555</v>
      </c>
      <c r="W329" s="89">
        <f t="shared" si="70"/>
        <v>-0.1464763942552629</v>
      </c>
      <c r="X329" s="89">
        <f t="shared" si="71"/>
        <v>2</v>
      </c>
      <c r="Y329" s="89">
        <f t="shared" si="72"/>
        <v>-1.9946289544489162</v>
      </c>
      <c r="Z329" s="89">
        <f t="shared" si="73"/>
        <v>-0.012184665735499213</v>
      </c>
      <c r="AA329" s="89">
        <f t="shared" si="74"/>
        <v>1.373777065367627</v>
      </c>
      <c r="AB329" s="89">
        <f t="shared" si="75"/>
        <v>-0.16666666666666666</v>
      </c>
      <c r="AC329" s="89">
        <f t="shared" si="76"/>
        <v>1.3615923996321277</v>
      </c>
      <c r="AD329" s="89">
        <f t="shared" si="83"/>
        <v>1.8539338627359758</v>
      </c>
      <c r="AE329" s="89">
        <f t="shared" si="77"/>
        <v>0.8050742670345388</v>
      </c>
      <c r="AF329" s="34">
        <f t="shared" si="84"/>
        <v>0.6481445754411999</v>
      </c>
    </row>
    <row r="330" spans="8:32" ht="12.75">
      <c r="H330" s="34">
        <f t="shared" si="78"/>
        <v>30.8</v>
      </c>
      <c r="I330" s="34">
        <v>308</v>
      </c>
      <c r="J330" s="34">
        <f t="shared" si="79"/>
        <v>309</v>
      </c>
      <c r="K330" s="34">
        <f>IF(I330&gt;=0,1,0)*Data!$D$3*Data!$D$17</f>
        <v>-2</v>
      </c>
      <c r="L330" s="34">
        <f>IF(I330&gt;99,1,0)*Data!$D$4*Data!$D$17</f>
        <v>4</v>
      </c>
      <c r="M330" s="34">
        <f>IF(I330&gt;199,1,0)*Data!$D$5*Data!$D$17</f>
        <v>-3</v>
      </c>
      <c r="N330" s="34">
        <f>IF(I330&gt;299,1,0)*Data!$D$6*Data!$D$17</f>
        <v>3</v>
      </c>
      <c r="O330" s="34">
        <f>IF(I330&gt;399,1,0)*Data!$D$7*Data!$D$17</f>
        <v>0</v>
      </c>
      <c r="P330" s="34">
        <f>IF(I330&gt;499,1,0)*Data!$D$8*Data!$D$17</f>
        <v>0</v>
      </c>
      <c r="Q330" s="34">
        <f>IF(I330&gt;599,1,0)*Data!$D$9*Data!$D$17</f>
        <v>0</v>
      </c>
      <c r="R330" s="34">
        <f t="shared" si="80"/>
        <v>2</v>
      </c>
      <c r="S330" s="34">
        <f t="shared" si="81"/>
        <v>4</v>
      </c>
      <c r="T330" s="34">
        <f t="shared" si="68"/>
        <v>2.1666666666666665</v>
      </c>
      <c r="U330" s="34">
        <f t="shared" si="82"/>
        <v>4.694444444444444</v>
      </c>
      <c r="V330" s="89">
        <f t="shared" si="69"/>
        <v>3.2253684576855206</v>
      </c>
      <c r="W330" s="89">
        <f t="shared" si="70"/>
        <v>-0.16735568666463008</v>
      </c>
      <c r="X330" s="89">
        <f t="shared" si="71"/>
        <v>2</v>
      </c>
      <c r="Y330" s="89">
        <f t="shared" si="72"/>
        <v>-1.9929857184990087</v>
      </c>
      <c r="Z330" s="89">
        <f t="shared" si="73"/>
        <v>-0.013921513506058966</v>
      </c>
      <c r="AA330" s="89">
        <f t="shared" si="74"/>
        <v>1.3726453060717763</v>
      </c>
      <c r="AB330" s="89">
        <f t="shared" si="75"/>
        <v>-0.16666666666666666</v>
      </c>
      <c r="AC330" s="89">
        <f t="shared" si="76"/>
        <v>1.3587237925657174</v>
      </c>
      <c r="AD330" s="89">
        <f t="shared" si="83"/>
        <v>1.8461303444841666</v>
      </c>
      <c r="AE330" s="89">
        <f t="shared" si="77"/>
        <v>0.8079428741009491</v>
      </c>
      <c r="AF330" s="34">
        <f t="shared" si="84"/>
        <v>0.6527716878105021</v>
      </c>
    </row>
    <row r="331" spans="8:32" ht="12.75">
      <c r="H331" s="34">
        <f t="shared" si="78"/>
        <v>30.9</v>
      </c>
      <c r="I331" s="34">
        <v>309</v>
      </c>
      <c r="J331" s="34">
        <f t="shared" si="79"/>
        <v>310</v>
      </c>
      <c r="K331" s="34">
        <f>IF(I331&gt;=0,1,0)*Data!$D$3*Data!$D$17</f>
        <v>-2</v>
      </c>
      <c r="L331" s="34">
        <f>IF(I331&gt;99,1,0)*Data!$D$4*Data!$D$17</f>
        <v>4</v>
      </c>
      <c r="M331" s="34">
        <f>IF(I331&gt;199,1,0)*Data!$D$5*Data!$D$17</f>
        <v>-3</v>
      </c>
      <c r="N331" s="34">
        <f>IF(I331&gt;299,1,0)*Data!$D$6*Data!$D$17</f>
        <v>3</v>
      </c>
      <c r="O331" s="34">
        <f>IF(I331&gt;399,1,0)*Data!$D$7*Data!$D$17</f>
        <v>0</v>
      </c>
      <c r="P331" s="34">
        <f>IF(I331&gt;499,1,0)*Data!$D$8*Data!$D$17</f>
        <v>0</v>
      </c>
      <c r="Q331" s="34">
        <f>IF(I331&gt;599,1,0)*Data!$D$9*Data!$D$17</f>
        <v>0</v>
      </c>
      <c r="R331" s="34">
        <f t="shared" si="80"/>
        <v>2</v>
      </c>
      <c r="S331" s="34">
        <f t="shared" si="81"/>
        <v>4</v>
      </c>
      <c r="T331" s="34">
        <f t="shared" si="68"/>
        <v>2.1666666666666665</v>
      </c>
      <c r="U331" s="34">
        <f t="shared" si="82"/>
        <v>4.694444444444444</v>
      </c>
      <c r="V331" s="89">
        <f t="shared" si="69"/>
        <v>3.235840433197487</v>
      </c>
      <c r="W331" s="89">
        <f t="shared" si="70"/>
        <v>-0.1882166266370282</v>
      </c>
      <c r="X331" s="89">
        <f t="shared" si="71"/>
        <v>2</v>
      </c>
      <c r="Y331" s="89">
        <f t="shared" si="72"/>
        <v>-1.99112392920616</v>
      </c>
      <c r="Z331" s="89">
        <f t="shared" si="73"/>
        <v>-0.015656834625781657</v>
      </c>
      <c r="AA331" s="89">
        <f t="shared" si="74"/>
        <v>1.371363020749808</v>
      </c>
      <c r="AB331" s="89">
        <f t="shared" si="75"/>
        <v>-0.16666666666666666</v>
      </c>
      <c r="AC331" s="89">
        <f t="shared" si="76"/>
        <v>1.3557061861240263</v>
      </c>
      <c r="AD331" s="89">
        <f t="shared" si="83"/>
        <v>1.837939263094953</v>
      </c>
      <c r="AE331" s="89">
        <f t="shared" si="77"/>
        <v>0.8109604805426402</v>
      </c>
      <c r="AF331" s="34">
        <f t="shared" si="84"/>
        <v>0.65765690100195</v>
      </c>
    </row>
    <row r="332" spans="8:32" ht="12.75">
      <c r="H332" s="34">
        <f t="shared" si="78"/>
        <v>31</v>
      </c>
      <c r="I332" s="34">
        <v>310</v>
      </c>
      <c r="J332" s="34">
        <f t="shared" si="79"/>
        <v>311</v>
      </c>
      <c r="K332" s="34">
        <f>IF(I332&gt;=0,1,0)*Data!$D$3*Data!$D$17</f>
        <v>-2</v>
      </c>
      <c r="L332" s="34">
        <f>IF(I332&gt;99,1,0)*Data!$D$4*Data!$D$17</f>
        <v>4</v>
      </c>
      <c r="M332" s="34">
        <f>IF(I332&gt;199,1,0)*Data!$D$5*Data!$D$17</f>
        <v>-3</v>
      </c>
      <c r="N332" s="34">
        <f>IF(I332&gt;299,1,0)*Data!$D$6*Data!$D$17</f>
        <v>3</v>
      </c>
      <c r="O332" s="34">
        <f>IF(I332&gt;399,1,0)*Data!$D$7*Data!$D$17</f>
        <v>0</v>
      </c>
      <c r="P332" s="34">
        <f>IF(I332&gt;499,1,0)*Data!$D$8*Data!$D$17</f>
        <v>0</v>
      </c>
      <c r="Q332" s="34">
        <f>IF(I332&gt;599,1,0)*Data!$D$9*Data!$D$17</f>
        <v>0</v>
      </c>
      <c r="R332" s="34">
        <f t="shared" si="80"/>
        <v>2</v>
      </c>
      <c r="S332" s="34">
        <f t="shared" si="81"/>
        <v>4</v>
      </c>
      <c r="T332" s="34">
        <f t="shared" si="68"/>
        <v>2.1666666666666665</v>
      </c>
      <c r="U332" s="34">
        <f t="shared" si="82"/>
        <v>4.694444444444444</v>
      </c>
      <c r="V332" s="89">
        <f t="shared" si="69"/>
        <v>3.2463124087094526</v>
      </c>
      <c r="W332" s="89">
        <f t="shared" si="70"/>
        <v>-0.2090569265353061</v>
      </c>
      <c r="X332" s="89">
        <f t="shared" si="71"/>
        <v>2</v>
      </c>
      <c r="Y332" s="89">
        <f t="shared" si="72"/>
        <v>-1.9890437907365468</v>
      </c>
      <c r="Z332" s="89">
        <f t="shared" si="73"/>
        <v>-0.017390438797151072</v>
      </c>
      <c r="AA332" s="89">
        <f t="shared" si="74"/>
        <v>1.369930350018758</v>
      </c>
      <c r="AB332" s="89">
        <f t="shared" si="75"/>
        <v>-0.16666666666666666</v>
      </c>
      <c r="AC332" s="89">
        <f t="shared" si="76"/>
        <v>1.352539911221607</v>
      </c>
      <c r="AD332" s="89">
        <f t="shared" si="83"/>
        <v>1.8293642114473525</v>
      </c>
      <c r="AE332" s="89">
        <f t="shared" si="77"/>
        <v>0.8141267554450595</v>
      </c>
      <c r="AF332" s="34">
        <f t="shared" si="84"/>
        <v>0.6628023739314998</v>
      </c>
    </row>
    <row r="333" spans="8:32" ht="12.75">
      <c r="H333" s="34">
        <f t="shared" si="78"/>
        <v>31.1</v>
      </c>
      <c r="I333" s="34">
        <v>311</v>
      </c>
      <c r="J333" s="34">
        <f t="shared" si="79"/>
        <v>312</v>
      </c>
      <c r="K333" s="34">
        <f>IF(I333&gt;=0,1,0)*Data!$D$3*Data!$D$17</f>
        <v>-2</v>
      </c>
      <c r="L333" s="34">
        <f>IF(I333&gt;99,1,0)*Data!$D$4*Data!$D$17</f>
        <v>4</v>
      </c>
      <c r="M333" s="34">
        <f>IF(I333&gt;199,1,0)*Data!$D$5*Data!$D$17</f>
        <v>-3</v>
      </c>
      <c r="N333" s="34">
        <f>IF(I333&gt;299,1,0)*Data!$D$6*Data!$D$17</f>
        <v>3</v>
      </c>
      <c r="O333" s="34">
        <f>IF(I333&gt;399,1,0)*Data!$D$7*Data!$D$17</f>
        <v>0</v>
      </c>
      <c r="P333" s="34">
        <f>IF(I333&gt;499,1,0)*Data!$D$8*Data!$D$17</f>
        <v>0</v>
      </c>
      <c r="Q333" s="34">
        <f>IF(I333&gt;599,1,0)*Data!$D$9*Data!$D$17</f>
        <v>0</v>
      </c>
      <c r="R333" s="34">
        <f t="shared" si="80"/>
        <v>2</v>
      </c>
      <c r="S333" s="34">
        <f t="shared" si="81"/>
        <v>4</v>
      </c>
      <c r="T333" s="34">
        <f t="shared" si="68"/>
        <v>2.1666666666666665</v>
      </c>
      <c r="U333" s="34">
        <f t="shared" si="82"/>
        <v>4.694444444444444</v>
      </c>
      <c r="V333" s="89">
        <f t="shared" si="69"/>
        <v>3.256784384221419</v>
      </c>
      <c r="W333" s="89">
        <f t="shared" si="70"/>
        <v>-0.22987430098573286</v>
      </c>
      <c r="X333" s="89">
        <f t="shared" si="71"/>
        <v>2</v>
      </c>
      <c r="Y333" s="89">
        <f t="shared" si="72"/>
        <v>-1.986745531200793</v>
      </c>
      <c r="Z333" s="89">
        <f t="shared" si="73"/>
        <v>-0.019122135910934018</v>
      </c>
      <c r="AA333" s="89">
        <f t="shared" si="74"/>
        <v>1.3683474509871167</v>
      </c>
      <c r="AB333" s="89">
        <f t="shared" si="75"/>
        <v>-0.16666666666666666</v>
      </c>
      <c r="AC333" s="89">
        <f t="shared" si="76"/>
        <v>1.3492253150761828</v>
      </c>
      <c r="AD333" s="89">
        <f t="shared" si="83"/>
        <v>1.8204089508424248</v>
      </c>
      <c r="AE333" s="89">
        <f t="shared" si="77"/>
        <v>0.8174413515904837</v>
      </c>
      <c r="AF333" s="34">
        <f t="shared" si="84"/>
        <v>0.6682103632900768</v>
      </c>
    </row>
    <row r="334" spans="8:32" ht="12.75">
      <c r="H334" s="34">
        <f t="shared" si="78"/>
        <v>31.2</v>
      </c>
      <c r="I334" s="34">
        <v>312</v>
      </c>
      <c r="J334" s="34">
        <f t="shared" si="79"/>
        <v>313</v>
      </c>
      <c r="K334" s="34">
        <f>IF(I334&gt;=0,1,0)*Data!$D$3*Data!$D$17</f>
        <v>-2</v>
      </c>
      <c r="L334" s="34">
        <f>IF(I334&gt;99,1,0)*Data!$D$4*Data!$D$17</f>
        <v>4</v>
      </c>
      <c r="M334" s="34">
        <f>IF(I334&gt;199,1,0)*Data!$D$5*Data!$D$17</f>
        <v>-3</v>
      </c>
      <c r="N334" s="34">
        <f>IF(I334&gt;299,1,0)*Data!$D$6*Data!$D$17</f>
        <v>3</v>
      </c>
      <c r="O334" s="34">
        <f>IF(I334&gt;399,1,0)*Data!$D$7*Data!$D$17</f>
        <v>0</v>
      </c>
      <c r="P334" s="34">
        <f>IF(I334&gt;499,1,0)*Data!$D$8*Data!$D$17</f>
        <v>0</v>
      </c>
      <c r="Q334" s="34">
        <f>IF(I334&gt;599,1,0)*Data!$D$9*Data!$D$17</f>
        <v>0</v>
      </c>
      <c r="R334" s="34">
        <f t="shared" si="80"/>
        <v>2</v>
      </c>
      <c r="S334" s="34">
        <f t="shared" si="81"/>
        <v>4</v>
      </c>
      <c r="T334" s="34">
        <f t="shared" si="68"/>
        <v>2.1666666666666665</v>
      </c>
      <c r="U334" s="34">
        <f t="shared" si="82"/>
        <v>4.694444444444444</v>
      </c>
      <c r="V334" s="89">
        <f t="shared" si="69"/>
        <v>3.2672563597333846</v>
      </c>
      <c r="W334" s="89">
        <f t="shared" si="70"/>
        <v>-0.2506664671286077</v>
      </c>
      <c r="X334" s="89">
        <f t="shared" si="71"/>
        <v>2</v>
      </c>
      <c r="Y334" s="89">
        <f t="shared" si="72"/>
        <v>-1.9842294026289558</v>
      </c>
      <c r="Z334" s="89">
        <f t="shared" si="73"/>
        <v>-0.020851736067027365</v>
      </c>
      <c r="AA334" s="89">
        <f t="shared" si="74"/>
        <v>1.3666144972376004</v>
      </c>
      <c r="AB334" s="89">
        <f t="shared" si="75"/>
        <v>-0.16666666666666666</v>
      </c>
      <c r="AC334" s="89">
        <f t="shared" si="76"/>
        <v>1.3457627611705731</v>
      </c>
      <c r="AD334" s="89">
        <f t="shared" si="83"/>
        <v>1.8110774093534452</v>
      </c>
      <c r="AE334" s="89">
        <f t="shared" si="77"/>
        <v>0.8209039054960934</v>
      </c>
      <c r="AF334" s="34">
        <f t="shared" si="84"/>
        <v>0.673883222058739</v>
      </c>
    </row>
    <row r="335" spans="8:32" ht="12.75">
      <c r="H335" s="34">
        <f t="shared" si="78"/>
        <v>31.3</v>
      </c>
      <c r="I335" s="34">
        <v>313</v>
      </c>
      <c r="J335" s="34">
        <f t="shared" si="79"/>
        <v>314</v>
      </c>
      <c r="K335" s="34">
        <f>IF(I335&gt;=0,1,0)*Data!$D$3*Data!$D$17</f>
        <v>-2</v>
      </c>
      <c r="L335" s="34">
        <f>IF(I335&gt;99,1,0)*Data!$D$4*Data!$D$17</f>
        <v>4</v>
      </c>
      <c r="M335" s="34">
        <f>IF(I335&gt;199,1,0)*Data!$D$5*Data!$D$17</f>
        <v>-3</v>
      </c>
      <c r="N335" s="34">
        <f>IF(I335&gt;299,1,0)*Data!$D$6*Data!$D$17</f>
        <v>3</v>
      </c>
      <c r="O335" s="34">
        <f>IF(I335&gt;399,1,0)*Data!$D$7*Data!$D$17</f>
        <v>0</v>
      </c>
      <c r="P335" s="34">
        <f>IF(I335&gt;499,1,0)*Data!$D$8*Data!$D$17</f>
        <v>0</v>
      </c>
      <c r="Q335" s="34">
        <f>IF(I335&gt;599,1,0)*Data!$D$9*Data!$D$17</f>
        <v>0</v>
      </c>
      <c r="R335" s="34">
        <f t="shared" si="80"/>
        <v>2</v>
      </c>
      <c r="S335" s="34">
        <f t="shared" si="81"/>
        <v>4</v>
      </c>
      <c r="T335" s="34">
        <f t="shared" si="68"/>
        <v>2.1666666666666665</v>
      </c>
      <c r="U335" s="34">
        <f t="shared" si="82"/>
        <v>4.694444444444444</v>
      </c>
      <c r="V335" s="89">
        <f t="shared" si="69"/>
        <v>3.2777283352453503</v>
      </c>
      <c r="W335" s="89">
        <f t="shared" si="70"/>
        <v>-0.2714311448686076</v>
      </c>
      <c r="X335" s="89">
        <f t="shared" si="71"/>
        <v>2</v>
      </c>
      <c r="Y335" s="89">
        <f t="shared" si="72"/>
        <v>-1.9814956809428874</v>
      </c>
      <c r="Z335" s="89">
        <f t="shared" si="73"/>
        <v>-0.022579049595283264</v>
      </c>
      <c r="AA335" s="89">
        <f t="shared" si="74"/>
        <v>1.3647316788081165</v>
      </c>
      <c r="AB335" s="89">
        <f t="shared" si="75"/>
        <v>-0.16666666666666666</v>
      </c>
      <c r="AC335" s="89">
        <f t="shared" si="76"/>
        <v>1.3421526292128332</v>
      </c>
      <c r="AD335" s="89">
        <f t="shared" si="83"/>
        <v>1.8013736801029208</v>
      </c>
      <c r="AE335" s="89">
        <f t="shared" si="77"/>
        <v>0.8245140374538333</v>
      </c>
      <c r="AF335" s="34">
        <f t="shared" si="84"/>
        <v>0.6798233979584213</v>
      </c>
    </row>
    <row r="336" spans="8:32" ht="12.75">
      <c r="H336" s="34">
        <f t="shared" si="78"/>
        <v>31.4</v>
      </c>
      <c r="I336" s="34">
        <v>314</v>
      </c>
      <c r="J336" s="34">
        <f t="shared" si="79"/>
        <v>315</v>
      </c>
      <c r="K336" s="34">
        <f>IF(I336&gt;=0,1,0)*Data!$D$3*Data!$D$17</f>
        <v>-2</v>
      </c>
      <c r="L336" s="34">
        <f>IF(I336&gt;99,1,0)*Data!$D$4*Data!$D$17</f>
        <v>4</v>
      </c>
      <c r="M336" s="34">
        <f>IF(I336&gt;199,1,0)*Data!$D$5*Data!$D$17</f>
        <v>-3</v>
      </c>
      <c r="N336" s="34">
        <f>IF(I336&gt;299,1,0)*Data!$D$6*Data!$D$17</f>
        <v>3</v>
      </c>
      <c r="O336" s="34">
        <f>IF(I336&gt;399,1,0)*Data!$D$7*Data!$D$17</f>
        <v>0</v>
      </c>
      <c r="P336" s="34">
        <f>IF(I336&gt;499,1,0)*Data!$D$8*Data!$D$17</f>
        <v>0</v>
      </c>
      <c r="Q336" s="34">
        <f>IF(I336&gt;599,1,0)*Data!$D$9*Data!$D$17</f>
        <v>0</v>
      </c>
      <c r="R336" s="34">
        <f t="shared" si="80"/>
        <v>2</v>
      </c>
      <c r="S336" s="34">
        <f t="shared" si="81"/>
        <v>4</v>
      </c>
      <c r="T336" s="34">
        <f t="shared" si="68"/>
        <v>2.1666666666666665</v>
      </c>
      <c r="U336" s="34">
        <f t="shared" si="82"/>
        <v>4.694444444444444</v>
      </c>
      <c r="V336" s="89">
        <f t="shared" si="69"/>
        <v>3.2882003107573166</v>
      </c>
      <c r="W336" s="89">
        <f t="shared" si="70"/>
        <v>-0.2921660571248225</v>
      </c>
      <c r="X336" s="89">
        <f t="shared" si="71"/>
        <v>2</v>
      </c>
      <c r="Y336" s="89">
        <f t="shared" si="72"/>
        <v>-1.9785446659259767</v>
      </c>
      <c r="Z336" s="89">
        <f t="shared" si="73"/>
        <v>-0.024303887076308348</v>
      </c>
      <c r="AA336" s="89">
        <f t="shared" si="74"/>
        <v>1.3626992021709228</v>
      </c>
      <c r="AB336" s="89">
        <f t="shared" si="75"/>
        <v>-0.16666666666666666</v>
      </c>
      <c r="AC336" s="89">
        <f t="shared" si="76"/>
        <v>1.3383953150946144</v>
      </c>
      <c r="AD336" s="89">
        <f t="shared" si="83"/>
        <v>1.7913020194672122</v>
      </c>
      <c r="AE336" s="89">
        <f t="shared" si="77"/>
        <v>0.8282713515720521</v>
      </c>
      <c r="AF336" s="34">
        <f t="shared" si="84"/>
        <v>0.686033431834994</v>
      </c>
    </row>
    <row r="337" spans="8:32" ht="12.75">
      <c r="H337" s="34">
        <f t="shared" si="78"/>
        <v>31.5</v>
      </c>
      <c r="I337" s="34">
        <v>315</v>
      </c>
      <c r="J337" s="34">
        <f t="shared" si="79"/>
        <v>316</v>
      </c>
      <c r="K337" s="34">
        <f>IF(I337&gt;=0,1,0)*Data!$D$3*Data!$D$17</f>
        <v>-2</v>
      </c>
      <c r="L337" s="34">
        <f>IF(I337&gt;99,1,0)*Data!$D$4*Data!$D$17</f>
        <v>4</v>
      </c>
      <c r="M337" s="34">
        <f>IF(I337&gt;199,1,0)*Data!$D$5*Data!$D$17</f>
        <v>-3</v>
      </c>
      <c r="N337" s="34">
        <f>IF(I337&gt;299,1,0)*Data!$D$6*Data!$D$17</f>
        <v>3</v>
      </c>
      <c r="O337" s="34">
        <f>IF(I337&gt;399,1,0)*Data!$D$7*Data!$D$17</f>
        <v>0</v>
      </c>
      <c r="P337" s="34">
        <f>IF(I337&gt;499,1,0)*Data!$D$8*Data!$D$17</f>
        <v>0</v>
      </c>
      <c r="Q337" s="34">
        <f>IF(I337&gt;599,1,0)*Data!$D$9*Data!$D$17</f>
        <v>0</v>
      </c>
      <c r="R337" s="34">
        <f t="shared" si="80"/>
        <v>2</v>
      </c>
      <c r="S337" s="34">
        <f t="shared" si="81"/>
        <v>4</v>
      </c>
      <c r="T337" s="34">
        <f t="shared" si="68"/>
        <v>2.1666666666666665</v>
      </c>
      <c r="U337" s="34">
        <f t="shared" si="82"/>
        <v>4.694444444444444</v>
      </c>
      <c r="V337" s="89">
        <f t="shared" si="69"/>
        <v>3.2986722862692823</v>
      </c>
      <c r="W337" s="89">
        <f t="shared" si="70"/>
        <v>-0.3128689300804606</v>
      </c>
      <c r="X337" s="89">
        <f t="shared" si="71"/>
        <v>2</v>
      </c>
      <c r="Y337" s="89">
        <f t="shared" si="72"/>
        <v>-1.9753766811902755</v>
      </c>
      <c r="Z337" s="89">
        <f t="shared" si="73"/>
        <v>-0.026026059362235527</v>
      </c>
      <c r="AA337" s="89">
        <f t="shared" si="74"/>
        <v>1.360517290209987</v>
      </c>
      <c r="AB337" s="89">
        <f t="shared" si="75"/>
        <v>-0.16666666666666666</v>
      </c>
      <c r="AC337" s="89">
        <f t="shared" si="76"/>
        <v>1.3344912308477515</v>
      </c>
      <c r="AD337" s="89">
        <f t="shared" si="83"/>
        <v>1.7808668452095466</v>
      </c>
      <c r="AE337" s="89">
        <f t="shared" si="77"/>
        <v>0.8321754358189151</v>
      </c>
      <c r="AF337" s="34">
        <f t="shared" si="84"/>
        <v>0.6925159559804013</v>
      </c>
    </row>
    <row r="338" spans="8:32" ht="12.75">
      <c r="H338" s="34">
        <f t="shared" si="78"/>
        <v>31.6</v>
      </c>
      <c r="I338" s="34">
        <v>316</v>
      </c>
      <c r="J338" s="34">
        <f t="shared" si="79"/>
        <v>317</v>
      </c>
      <c r="K338" s="34">
        <f>IF(I338&gt;=0,1,0)*Data!$D$3*Data!$D$17</f>
        <v>-2</v>
      </c>
      <c r="L338" s="34">
        <f>IF(I338&gt;99,1,0)*Data!$D$4*Data!$D$17</f>
        <v>4</v>
      </c>
      <c r="M338" s="34">
        <f>IF(I338&gt;199,1,0)*Data!$D$5*Data!$D$17</f>
        <v>-3</v>
      </c>
      <c r="N338" s="34">
        <f>IF(I338&gt;299,1,0)*Data!$D$6*Data!$D$17</f>
        <v>3</v>
      </c>
      <c r="O338" s="34">
        <f>IF(I338&gt;399,1,0)*Data!$D$7*Data!$D$17</f>
        <v>0</v>
      </c>
      <c r="P338" s="34">
        <f>IF(I338&gt;499,1,0)*Data!$D$8*Data!$D$17</f>
        <v>0</v>
      </c>
      <c r="Q338" s="34">
        <f>IF(I338&gt;599,1,0)*Data!$D$9*Data!$D$17</f>
        <v>0</v>
      </c>
      <c r="R338" s="34">
        <f t="shared" si="80"/>
        <v>2</v>
      </c>
      <c r="S338" s="34">
        <f t="shared" si="81"/>
        <v>4</v>
      </c>
      <c r="T338" s="34">
        <f t="shared" si="68"/>
        <v>2.1666666666666665</v>
      </c>
      <c r="U338" s="34">
        <f t="shared" si="82"/>
        <v>4.694444444444444</v>
      </c>
      <c r="V338" s="89">
        <f t="shared" si="69"/>
        <v>3.3091442617812485</v>
      </c>
      <c r="W338" s="89">
        <f t="shared" si="70"/>
        <v>-0.3335374934322039</v>
      </c>
      <c r="X338" s="89">
        <f t="shared" si="71"/>
        <v>2</v>
      </c>
      <c r="Y338" s="89">
        <f t="shared" si="72"/>
        <v>-1.97199207414101</v>
      </c>
      <c r="Z338" s="89">
        <f t="shared" si="73"/>
        <v>-0.02774537759746668</v>
      </c>
      <c r="AA338" s="89">
        <f t="shared" si="74"/>
        <v>1.3581861821965433</v>
      </c>
      <c r="AB338" s="89">
        <f t="shared" si="75"/>
        <v>-0.16666666666666666</v>
      </c>
      <c r="AC338" s="89">
        <f t="shared" si="76"/>
        <v>1.3304408045990765</v>
      </c>
      <c r="AD338" s="89">
        <f t="shared" si="83"/>
        <v>1.7700727345422382</v>
      </c>
      <c r="AE338" s="89">
        <f t="shared" si="77"/>
        <v>0.83622586206759</v>
      </c>
      <c r="AF338" s="34">
        <f t="shared" si="84"/>
        <v>0.699273692390684</v>
      </c>
    </row>
    <row r="339" spans="8:32" ht="12.75">
      <c r="H339" s="34">
        <f t="shared" si="78"/>
        <v>31.7</v>
      </c>
      <c r="I339" s="34">
        <v>317</v>
      </c>
      <c r="J339" s="34">
        <f t="shared" si="79"/>
        <v>318</v>
      </c>
      <c r="K339" s="34">
        <f>IF(I339&gt;=0,1,0)*Data!$D$3*Data!$D$17</f>
        <v>-2</v>
      </c>
      <c r="L339" s="34">
        <f>IF(I339&gt;99,1,0)*Data!$D$4*Data!$D$17</f>
        <v>4</v>
      </c>
      <c r="M339" s="34">
        <f>IF(I339&gt;199,1,0)*Data!$D$5*Data!$D$17</f>
        <v>-3</v>
      </c>
      <c r="N339" s="34">
        <f>IF(I339&gt;299,1,0)*Data!$D$6*Data!$D$17</f>
        <v>3</v>
      </c>
      <c r="O339" s="34">
        <f>IF(I339&gt;399,1,0)*Data!$D$7*Data!$D$17</f>
        <v>0</v>
      </c>
      <c r="P339" s="34">
        <f>IF(I339&gt;499,1,0)*Data!$D$8*Data!$D$17</f>
        <v>0</v>
      </c>
      <c r="Q339" s="34">
        <f>IF(I339&gt;599,1,0)*Data!$D$9*Data!$D$17</f>
        <v>0</v>
      </c>
      <c r="R339" s="34">
        <f t="shared" si="80"/>
        <v>2</v>
      </c>
      <c r="S339" s="34">
        <f t="shared" si="81"/>
        <v>4</v>
      </c>
      <c r="T339" s="34">
        <f t="shared" si="68"/>
        <v>2.1666666666666665</v>
      </c>
      <c r="U339" s="34">
        <f t="shared" si="82"/>
        <v>4.694444444444444</v>
      </c>
      <c r="V339" s="89">
        <f t="shared" si="69"/>
        <v>3.3196162372932143</v>
      </c>
      <c r="W339" s="89">
        <f t="shared" si="70"/>
        <v>-0.35416948063916553</v>
      </c>
      <c r="X339" s="89">
        <f t="shared" si="71"/>
        <v>2</v>
      </c>
      <c r="Y339" s="89">
        <f t="shared" si="72"/>
        <v>-1.968391215938484</v>
      </c>
      <c r="Z339" s="89">
        <f t="shared" si="73"/>
        <v>-0.02946165323938221</v>
      </c>
      <c r="AA339" s="89">
        <f t="shared" si="74"/>
        <v>1.3557061337628546</v>
      </c>
      <c r="AB339" s="89">
        <f t="shared" si="75"/>
        <v>-0.16666666666666666</v>
      </c>
      <c r="AC339" s="89">
        <f t="shared" si="76"/>
        <v>1.3262444805234725</v>
      </c>
      <c r="AD339" s="89">
        <f t="shared" si="83"/>
        <v>1.7589244221189755</v>
      </c>
      <c r="AE339" s="89">
        <f t="shared" si="77"/>
        <v>0.840422186143194</v>
      </c>
      <c r="AF339" s="34">
        <f t="shared" si="84"/>
        <v>0.7063094509617054</v>
      </c>
    </row>
    <row r="340" spans="8:32" ht="12.75">
      <c r="H340" s="34">
        <f t="shared" si="78"/>
        <v>31.8</v>
      </c>
      <c r="I340" s="34">
        <v>318</v>
      </c>
      <c r="J340" s="34">
        <f t="shared" si="79"/>
        <v>319</v>
      </c>
      <c r="K340" s="34">
        <f>IF(I340&gt;=0,1,0)*Data!$D$3*Data!$D$17</f>
        <v>-2</v>
      </c>
      <c r="L340" s="34">
        <f>IF(I340&gt;99,1,0)*Data!$D$4*Data!$D$17</f>
        <v>4</v>
      </c>
      <c r="M340" s="34">
        <f>IF(I340&gt;199,1,0)*Data!$D$5*Data!$D$17</f>
        <v>-3</v>
      </c>
      <c r="N340" s="34">
        <f>IF(I340&gt;299,1,0)*Data!$D$6*Data!$D$17</f>
        <v>3</v>
      </c>
      <c r="O340" s="34">
        <f>IF(I340&gt;399,1,0)*Data!$D$7*Data!$D$17</f>
        <v>0</v>
      </c>
      <c r="P340" s="34">
        <f>IF(I340&gt;499,1,0)*Data!$D$8*Data!$D$17</f>
        <v>0</v>
      </c>
      <c r="Q340" s="34">
        <f>IF(I340&gt;599,1,0)*Data!$D$9*Data!$D$17</f>
        <v>0</v>
      </c>
      <c r="R340" s="34">
        <f t="shared" si="80"/>
        <v>2</v>
      </c>
      <c r="S340" s="34">
        <f t="shared" si="81"/>
        <v>4</v>
      </c>
      <c r="T340" s="34">
        <f t="shared" si="68"/>
        <v>2.1666666666666665</v>
      </c>
      <c r="U340" s="34">
        <f t="shared" si="82"/>
        <v>4.694444444444444</v>
      </c>
      <c r="V340" s="89">
        <f t="shared" si="69"/>
        <v>3.3300882128051805</v>
      </c>
      <c r="W340" s="89">
        <f t="shared" si="70"/>
        <v>-0.37476262917144865</v>
      </c>
      <c r="X340" s="89">
        <f t="shared" si="71"/>
        <v>2</v>
      </c>
      <c r="Y340" s="89">
        <f t="shared" si="72"/>
        <v>-1.9645745014573774</v>
      </c>
      <c r="Z340" s="89">
        <f t="shared" si="73"/>
        <v>-0.031174698079017453</v>
      </c>
      <c r="AA340" s="89">
        <f t="shared" si="74"/>
        <v>1.3530774168741793</v>
      </c>
      <c r="AB340" s="89">
        <f t="shared" si="75"/>
        <v>-0.16666666666666666</v>
      </c>
      <c r="AC340" s="89">
        <f t="shared" si="76"/>
        <v>1.3219027187951617</v>
      </c>
      <c r="AD340" s="89">
        <f t="shared" si="83"/>
        <v>1.7474267979580405</v>
      </c>
      <c r="AE340" s="89">
        <f t="shared" si="77"/>
        <v>0.8447639478715048</v>
      </c>
      <c r="AF340" s="34">
        <f t="shared" si="84"/>
        <v>0.7136261276234505</v>
      </c>
    </row>
    <row r="341" spans="8:32" ht="12.75">
      <c r="H341" s="34">
        <f t="shared" si="78"/>
        <v>31.9</v>
      </c>
      <c r="I341" s="34">
        <v>319</v>
      </c>
      <c r="J341" s="34">
        <f t="shared" si="79"/>
        <v>320</v>
      </c>
      <c r="K341" s="34">
        <f>IF(I341&gt;=0,1,0)*Data!$D$3*Data!$D$17</f>
        <v>-2</v>
      </c>
      <c r="L341" s="34">
        <f>IF(I341&gt;99,1,0)*Data!$D$4*Data!$D$17</f>
        <v>4</v>
      </c>
      <c r="M341" s="34">
        <f>IF(I341&gt;199,1,0)*Data!$D$5*Data!$D$17</f>
        <v>-3</v>
      </c>
      <c r="N341" s="34">
        <f>IF(I341&gt;299,1,0)*Data!$D$6*Data!$D$17</f>
        <v>3</v>
      </c>
      <c r="O341" s="34">
        <f>IF(I341&gt;399,1,0)*Data!$D$7*Data!$D$17</f>
        <v>0</v>
      </c>
      <c r="P341" s="34">
        <f>IF(I341&gt;499,1,0)*Data!$D$8*Data!$D$17</f>
        <v>0</v>
      </c>
      <c r="Q341" s="34">
        <f>IF(I341&gt;599,1,0)*Data!$D$9*Data!$D$17</f>
        <v>0</v>
      </c>
      <c r="R341" s="34">
        <f t="shared" si="80"/>
        <v>2</v>
      </c>
      <c r="S341" s="34">
        <f t="shared" si="81"/>
        <v>4</v>
      </c>
      <c r="T341" s="34">
        <f t="shared" si="68"/>
        <v>2.1666666666666665</v>
      </c>
      <c r="U341" s="34">
        <f t="shared" si="82"/>
        <v>4.694444444444444</v>
      </c>
      <c r="V341" s="89">
        <f t="shared" si="69"/>
        <v>3.3405601883171463</v>
      </c>
      <c r="W341" s="89">
        <f t="shared" si="70"/>
        <v>-0.3953146807582513</v>
      </c>
      <c r="X341" s="89">
        <f t="shared" si="71"/>
        <v>2</v>
      </c>
      <c r="Y341" s="89">
        <f t="shared" si="72"/>
        <v>-1.960542349243444</v>
      </c>
      <c r="Z341" s="89">
        <f t="shared" si="73"/>
        <v>-0.032884324261701355</v>
      </c>
      <c r="AA341" s="89">
        <f t="shared" si="74"/>
        <v>1.3503003197989474</v>
      </c>
      <c r="AB341" s="89">
        <f t="shared" si="75"/>
        <v>-0.16666666666666666</v>
      </c>
      <c r="AC341" s="89">
        <f t="shared" si="76"/>
        <v>1.317415995537246</v>
      </c>
      <c r="AD341" s="89">
        <f t="shared" si="83"/>
        <v>1.7355849052973928</v>
      </c>
      <c r="AE341" s="89">
        <f t="shared" si="77"/>
        <v>0.8492506711294205</v>
      </c>
      <c r="AF341" s="34">
        <f t="shared" si="84"/>
        <v>0.7212267024137712</v>
      </c>
    </row>
    <row r="342" spans="8:32" ht="12.75">
      <c r="H342" s="34">
        <f t="shared" si="78"/>
        <v>32</v>
      </c>
      <c r="I342" s="34">
        <v>320</v>
      </c>
      <c r="J342" s="34">
        <f t="shared" si="79"/>
        <v>321</v>
      </c>
      <c r="K342" s="34">
        <f>IF(I342&gt;=0,1,0)*Data!$D$3*Data!$D$17</f>
        <v>-2</v>
      </c>
      <c r="L342" s="34">
        <f>IF(I342&gt;99,1,0)*Data!$D$4*Data!$D$17</f>
        <v>4</v>
      </c>
      <c r="M342" s="34">
        <f>IF(I342&gt;199,1,0)*Data!$D$5*Data!$D$17</f>
        <v>-3</v>
      </c>
      <c r="N342" s="34">
        <f>IF(I342&gt;299,1,0)*Data!$D$6*Data!$D$17</f>
        <v>3</v>
      </c>
      <c r="O342" s="34">
        <f>IF(I342&gt;399,1,0)*Data!$D$7*Data!$D$17</f>
        <v>0</v>
      </c>
      <c r="P342" s="34">
        <f>IF(I342&gt;499,1,0)*Data!$D$8*Data!$D$17</f>
        <v>0</v>
      </c>
      <c r="Q342" s="34">
        <f>IF(I342&gt;599,1,0)*Data!$D$9*Data!$D$17</f>
        <v>0</v>
      </c>
      <c r="R342" s="34">
        <f t="shared" si="80"/>
        <v>2</v>
      </c>
      <c r="S342" s="34">
        <f t="shared" si="81"/>
        <v>4</v>
      </c>
      <c r="T342" s="34">
        <f aca="true" t="shared" si="85" ref="T342:T405">R342-$R$20</f>
        <v>2.1666666666666665</v>
      </c>
      <c r="U342" s="34">
        <f t="shared" si="82"/>
        <v>4.694444444444444</v>
      </c>
      <c r="V342" s="89">
        <f aca="true" t="shared" si="86" ref="V342:V405">$T$3*I342</f>
        <v>3.3510321638291125</v>
      </c>
      <c r="W342" s="89">
        <f aca="true" t="shared" si="87" ref="W342:W405">R342*SIN(V342)</f>
        <v>-0.41582338163551813</v>
      </c>
      <c r="X342" s="89">
        <f aca="true" t="shared" si="88" ref="X342:X405">R342*COS(0*V342)</f>
        <v>2</v>
      </c>
      <c r="Y342" s="89">
        <f aca="true" t="shared" si="89" ref="Y342:Y405">R342*COS(1*V342)</f>
        <v>-1.9562952014676114</v>
      </c>
      <c r="Z342" s="89">
        <f aca="true" t="shared" si="90" ref="Z342:Z405">$W$20*SIN(V342)</f>
        <v>-0.034590344307657374</v>
      </c>
      <c r="AA342" s="89">
        <f aca="true" t="shared" si="91" ref="AA342:AA405">$Y$20*COS(1*V342)</f>
        <v>1.3473751470771476</v>
      </c>
      <c r="AB342" s="89">
        <f aca="true" t="shared" si="92" ref="AB342:AB405">$X$20</f>
        <v>-0.16666666666666666</v>
      </c>
      <c r="AC342" s="89">
        <f aca="true" t="shared" si="93" ref="AC342:AC405">Z342+AA342</f>
        <v>1.3127848027694902</v>
      </c>
      <c r="AD342" s="89">
        <f t="shared" si="83"/>
        <v>1.7234039383825293</v>
      </c>
      <c r="AE342" s="89">
        <f aca="true" t="shared" si="94" ref="AE342:AE405">T342-AC342</f>
        <v>0.8538818638971764</v>
      </c>
      <c r="AF342" s="34">
        <f t="shared" si="84"/>
        <v>0.729114237492516</v>
      </c>
    </row>
    <row r="343" spans="8:32" ht="12.75">
      <c r="H343" s="34">
        <f aca="true" t="shared" si="95" ref="H343:H406">I343/10</f>
        <v>32.1</v>
      </c>
      <c r="I343" s="34">
        <v>321</v>
      </c>
      <c r="J343" s="34">
        <f aca="true" t="shared" si="96" ref="J343:J406">I343+1</f>
        <v>322</v>
      </c>
      <c r="K343" s="34">
        <f>IF(I343&gt;=0,1,0)*Data!$D$3*Data!$D$17</f>
        <v>-2</v>
      </c>
      <c r="L343" s="34">
        <f>IF(I343&gt;99,1,0)*Data!$D$4*Data!$D$17</f>
        <v>4</v>
      </c>
      <c r="M343" s="34">
        <f>IF(I343&gt;199,1,0)*Data!$D$5*Data!$D$17</f>
        <v>-3</v>
      </c>
      <c r="N343" s="34">
        <f>IF(I343&gt;299,1,0)*Data!$D$6*Data!$D$17</f>
        <v>3</v>
      </c>
      <c r="O343" s="34">
        <f>IF(I343&gt;399,1,0)*Data!$D$7*Data!$D$17</f>
        <v>0</v>
      </c>
      <c r="P343" s="34">
        <f>IF(I343&gt;499,1,0)*Data!$D$8*Data!$D$17</f>
        <v>0</v>
      </c>
      <c r="Q343" s="34">
        <f>IF(I343&gt;599,1,0)*Data!$D$9*Data!$D$17</f>
        <v>0</v>
      </c>
      <c r="R343" s="34">
        <f aca="true" t="shared" si="97" ref="R343:R406">(K343+L343+M343+N343+O343+P343+Q343)</f>
        <v>2</v>
      </c>
      <c r="S343" s="34">
        <f aca="true" t="shared" si="98" ref="S343:S406">R343*R343</f>
        <v>4</v>
      </c>
      <c r="T343" s="34">
        <f t="shared" si="85"/>
        <v>2.1666666666666665</v>
      </c>
      <c r="U343" s="34">
        <f aca="true" t="shared" si="99" ref="U343:U406">T343*T343</f>
        <v>4.694444444444444</v>
      </c>
      <c r="V343" s="89">
        <f t="shared" si="86"/>
        <v>3.3615041393410783</v>
      </c>
      <c r="W343" s="89">
        <f t="shared" si="87"/>
        <v>-0.43628648279308413</v>
      </c>
      <c r="X343" s="89">
        <f t="shared" si="88"/>
        <v>2</v>
      </c>
      <c r="Y343" s="89">
        <f t="shared" si="89"/>
        <v>-1.951833523877495</v>
      </c>
      <c r="Z343" s="89">
        <f t="shared" si="90"/>
        <v>-0.03629257113256223</v>
      </c>
      <c r="AA343" s="89">
        <f t="shared" si="91"/>
        <v>1.3443022194869332</v>
      </c>
      <c r="AB343" s="89">
        <f t="shared" si="92"/>
        <v>-0.16666666666666666</v>
      </c>
      <c r="AC343" s="89">
        <f t="shared" si="93"/>
        <v>1.308009648354371</v>
      </c>
      <c r="AD343" s="89">
        <f aca="true" t="shared" si="100" ref="AD343:AD406">AC343*AC343</f>
        <v>1.7108892401881255</v>
      </c>
      <c r="AE343" s="89">
        <f t="shared" si="94"/>
        <v>0.8586570183122955</v>
      </c>
      <c r="AF343" s="34">
        <f aca="true" t="shared" si="101" ref="AF343:AF406">AE343*AE343</f>
        <v>0.7372918750969617</v>
      </c>
    </row>
    <row r="344" spans="8:32" ht="12.75">
      <c r="H344" s="34">
        <f t="shared" si="95"/>
        <v>32.2</v>
      </c>
      <c r="I344" s="34">
        <v>322</v>
      </c>
      <c r="J344" s="34">
        <f t="shared" si="96"/>
        <v>323</v>
      </c>
      <c r="K344" s="34">
        <f>IF(I344&gt;=0,1,0)*Data!$D$3*Data!$D$17</f>
        <v>-2</v>
      </c>
      <c r="L344" s="34">
        <f>IF(I344&gt;99,1,0)*Data!$D$4*Data!$D$17</f>
        <v>4</v>
      </c>
      <c r="M344" s="34">
        <f>IF(I344&gt;199,1,0)*Data!$D$5*Data!$D$17</f>
        <v>-3</v>
      </c>
      <c r="N344" s="34">
        <f>IF(I344&gt;299,1,0)*Data!$D$6*Data!$D$17</f>
        <v>3</v>
      </c>
      <c r="O344" s="34">
        <f>IF(I344&gt;399,1,0)*Data!$D$7*Data!$D$17</f>
        <v>0</v>
      </c>
      <c r="P344" s="34">
        <f>IF(I344&gt;499,1,0)*Data!$D$8*Data!$D$17</f>
        <v>0</v>
      </c>
      <c r="Q344" s="34">
        <f>IF(I344&gt;599,1,0)*Data!$D$9*Data!$D$17</f>
        <v>0</v>
      </c>
      <c r="R344" s="34">
        <f t="shared" si="97"/>
        <v>2</v>
      </c>
      <c r="S344" s="34">
        <f t="shared" si="98"/>
        <v>4</v>
      </c>
      <c r="T344" s="34">
        <f t="shared" si="85"/>
        <v>2.1666666666666665</v>
      </c>
      <c r="U344" s="34">
        <f t="shared" si="99"/>
        <v>4.694444444444444</v>
      </c>
      <c r="V344" s="89">
        <f t="shared" si="86"/>
        <v>3.3719761148530445</v>
      </c>
      <c r="W344" s="89">
        <f t="shared" si="87"/>
        <v>-0.456701740221311</v>
      </c>
      <c r="X344" s="89">
        <f t="shared" si="88"/>
        <v>2</v>
      </c>
      <c r="Y344" s="89">
        <f t="shared" si="89"/>
        <v>-1.9471578057463206</v>
      </c>
      <c r="Z344" s="89">
        <f t="shared" si="90"/>
        <v>-0.03799081806806238</v>
      </c>
      <c r="AA344" s="89">
        <f t="shared" si="91"/>
        <v>1.3410818740094428</v>
      </c>
      <c r="AB344" s="89">
        <f t="shared" si="92"/>
        <v>-0.16666666666666666</v>
      </c>
      <c r="AC344" s="89">
        <f t="shared" si="93"/>
        <v>1.3030910559413804</v>
      </c>
      <c r="AD344" s="89">
        <f t="shared" si="100"/>
        <v>1.698046300074422</v>
      </c>
      <c r="AE344" s="89">
        <f t="shared" si="94"/>
        <v>0.8635756107252861</v>
      </c>
      <c r="AF344" s="34">
        <f t="shared" si="101"/>
        <v>0.7457628354395509</v>
      </c>
    </row>
    <row r="345" spans="8:32" ht="12.75">
      <c r="H345" s="34">
        <f t="shared" si="95"/>
        <v>32.3</v>
      </c>
      <c r="I345" s="34">
        <v>323</v>
      </c>
      <c r="J345" s="34">
        <f t="shared" si="96"/>
        <v>324</v>
      </c>
      <c r="K345" s="34">
        <f>IF(I345&gt;=0,1,0)*Data!$D$3*Data!$D$17</f>
        <v>-2</v>
      </c>
      <c r="L345" s="34">
        <f>IF(I345&gt;99,1,0)*Data!$D$4*Data!$D$17</f>
        <v>4</v>
      </c>
      <c r="M345" s="34">
        <f>IF(I345&gt;199,1,0)*Data!$D$5*Data!$D$17</f>
        <v>-3</v>
      </c>
      <c r="N345" s="34">
        <f>IF(I345&gt;299,1,0)*Data!$D$6*Data!$D$17</f>
        <v>3</v>
      </c>
      <c r="O345" s="34">
        <f>IF(I345&gt;399,1,0)*Data!$D$7*Data!$D$17</f>
        <v>0</v>
      </c>
      <c r="P345" s="34">
        <f>IF(I345&gt;499,1,0)*Data!$D$8*Data!$D$17</f>
        <v>0</v>
      </c>
      <c r="Q345" s="34">
        <f>IF(I345&gt;599,1,0)*Data!$D$9*Data!$D$17</f>
        <v>0</v>
      </c>
      <c r="R345" s="34">
        <f t="shared" si="97"/>
        <v>2</v>
      </c>
      <c r="S345" s="34">
        <f t="shared" si="98"/>
        <v>4</v>
      </c>
      <c r="T345" s="34">
        <f t="shared" si="85"/>
        <v>2.1666666666666665</v>
      </c>
      <c r="U345" s="34">
        <f t="shared" si="99"/>
        <v>4.694444444444444</v>
      </c>
      <c r="V345" s="89">
        <f t="shared" si="86"/>
        <v>3.3824480903650103</v>
      </c>
      <c r="W345" s="89">
        <f t="shared" si="87"/>
        <v>-0.4770669151571609</v>
      </c>
      <c r="X345" s="89">
        <f t="shared" si="88"/>
        <v>2</v>
      </c>
      <c r="Y345" s="89">
        <f t="shared" si="89"/>
        <v>-1.9422685598192724</v>
      </c>
      <c r="Z345" s="89">
        <f t="shared" si="90"/>
        <v>-0.039684898882243684</v>
      </c>
      <c r="AA345" s="89">
        <f t="shared" si="91"/>
        <v>1.3377144637918483</v>
      </c>
      <c r="AB345" s="89">
        <f t="shared" si="92"/>
        <v>-0.16666666666666666</v>
      </c>
      <c r="AC345" s="89">
        <f t="shared" si="93"/>
        <v>1.2980295649096047</v>
      </c>
      <c r="AD345" s="89">
        <f t="shared" si="100"/>
        <v>1.6848807513794177</v>
      </c>
      <c r="AE345" s="89">
        <f t="shared" si="94"/>
        <v>0.8686371017570618</v>
      </c>
      <c r="AF345" s="34">
        <f t="shared" si="101"/>
        <v>0.7545304145489081</v>
      </c>
    </row>
    <row r="346" spans="8:32" ht="12.75">
      <c r="H346" s="34">
        <f t="shared" si="95"/>
        <v>32.4</v>
      </c>
      <c r="I346" s="34">
        <v>324</v>
      </c>
      <c r="J346" s="34">
        <f t="shared" si="96"/>
        <v>325</v>
      </c>
      <c r="K346" s="34">
        <f>IF(I346&gt;=0,1,0)*Data!$D$3*Data!$D$17</f>
        <v>-2</v>
      </c>
      <c r="L346" s="34">
        <f>IF(I346&gt;99,1,0)*Data!$D$4*Data!$D$17</f>
        <v>4</v>
      </c>
      <c r="M346" s="34">
        <f>IF(I346&gt;199,1,0)*Data!$D$5*Data!$D$17</f>
        <v>-3</v>
      </c>
      <c r="N346" s="34">
        <f>IF(I346&gt;299,1,0)*Data!$D$6*Data!$D$17</f>
        <v>3</v>
      </c>
      <c r="O346" s="34">
        <f>IF(I346&gt;399,1,0)*Data!$D$7*Data!$D$17</f>
        <v>0</v>
      </c>
      <c r="P346" s="34">
        <f>IF(I346&gt;499,1,0)*Data!$D$8*Data!$D$17</f>
        <v>0</v>
      </c>
      <c r="Q346" s="34">
        <f>IF(I346&gt;599,1,0)*Data!$D$9*Data!$D$17</f>
        <v>0</v>
      </c>
      <c r="R346" s="34">
        <f t="shared" si="97"/>
        <v>2</v>
      </c>
      <c r="S346" s="34">
        <f t="shared" si="98"/>
        <v>4</v>
      </c>
      <c r="T346" s="34">
        <f t="shared" si="85"/>
        <v>2.1666666666666665</v>
      </c>
      <c r="U346" s="34">
        <f t="shared" si="99"/>
        <v>4.694444444444444</v>
      </c>
      <c r="V346" s="89">
        <f t="shared" si="86"/>
        <v>3.3929200658769765</v>
      </c>
      <c r="W346" s="89">
        <f t="shared" si="87"/>
        <v>-0.49737977432970915</v>
      </c>
      <c r="X346" s="89">
        <f t="shared" si="88"/>
        <v>2</v>
      </c>
      <c r="Y346" s="89">
        <f t="shared" si="89"/>
        <v>-1.9371663222572624</v>
      </c>
      <c r="Z346" s="89">
        <f t="shared" si="90"/>
        <v>-0.04137462780005446</v>
      </c>
      <c r="AA346" s="89">
        <f t="shared" si="91"/>
        <v>1.334200358108627</v>
      </c>
      <c r="AB346" s="89">
        <f t="shared" si="92"/>
        <v>-0.16666666666666666</v>
      </c>
      <c r="AC346" s="89">
        <f t="shared" si="93"/>
        <v>1.2928257303085726</v>
      </c>
      <c r="AD346" s="89">
        <f t="shared" si="100"/>
        <v>1.6713983689478942</v>
      </c>
      <c r="AE346" s="89">
        <f t="shared" si="94"/>
        <v>0.8738409363580939</v>
      </c>
      <c r="AF346" s="34">
        <f t="shared" si="101"/>
        <v>0.7635979820551904</v>
      </c>
    </row>
    <row r="347" spans="8:32" ht="12.75">
      <c r="H347" s="34">
        <f t="shared" si="95"/>
        <v>32.5</v>
      </c>
      <c r="I347" s="34">
        <v>325</v>
      </c>
      <c r="J347" s="34">
        <f t="shared" si="96"/>
        <v>326</v>
      </c>
      <c r="K347" s="34">
        <f>IF(I347&gt;=0,1,0)*Data!$D$3*Data!$D$17</f>
        <v>-2</v>
      </c>
      <c r="L347" s="34">
        <f>IF(I347&gt;99,1,0)*Data!$D$4*Data!$D$17</f>
        <v>4</v>
      </c>
      <c r="M347" s="34">
        <f>IF(I347&gt;199,1,0)*Data!$D$5*Data!$D$17</f>
        <v>-3</v>
      </c>
      <c r="N347" s="34">
        <f>IF(I347&gt;299,1,0)*Data!$D$6*Data!$D$17</f>
        <v>3</v>
      </c>
      <c r="O347" s="34">
        <f>IF(I347&gt;399,1,0)*Data!$D$7*Data!$D$17</f>
        <v>0</v>
      </c>
      <c r="P347" s="34">
        <f>IF(I347&gt;499,1,0)*Data!$D$8*Data!$D$17</f>
        <v>0</v>
      </c>
      <c r="Q347" s="34">
        <f>IF(I347&gt;599,1,0)*Data!$D$9*Data!$D$17</f>
        <v>0</v>
      </c>
      <c r="R347" s="34">
        <f t="shared" si="97"/>
        <v>2</v>
      </c>
      <c r="S347" s="34">
        <f t="shared" si="98"/>
        <v>4</v>
      </c>
      <c r="T347" s="34">
        <f t="shared" si="85"/>
        <v>2.1666666666666665</v>
      </c>
      <c r="U347" s="34">
        <f t="shared" si="99"/>
        <v>4.694444444444444</v>
      </c>
      <c r="V347" s="89">
        <f t="shared" si="86"/>
        <v>3.4033920413889422</v>
      </c>
      <c r="W347" s="89">
        <f t="shared" si="87"/>
        <v>-0.5176380902050407</v>
      </c>
      <c r="X347" s="89">
        <f t="shared" si="88"/>
        <v>2</v>
      </c>
      <c r="Y347" s="89">
        <f t="shared" si="89"/>
        <v>-1.9318516525781368</v>
      </c>
      <c r="Z347" s="89">
        <f t="shared" si="90"/>
        <v>-0.043059819523677205</v>
      </c>
      <c r="AA347" s="89">
        <f t="shared" si="91"/>
        <v>1.330539942321068</v>
      </c>
      <c r="AB347" s="89">
        <f t="shared" si="92"/>
        <v>-0.16666666666666666</v>
      </c>
      <c r="AC347" s="89">
        <f t="shared" si="93"/>
        <v>1.2874801227973909</v>
      </c>
      <c r="AD347" s="89">
        <f t="shared" si="100"/>
        <v>1.6576050665983848</v>
      </c>
      <c r="AE347" s="89">
        <f t="shared" si="94"/>
        <v>0.8791865438692756</v>
      </c>
      <c r="AF347" s="34">
        <f t="shared" si="101"/>
        <v>0.7729689789208017</v>
      </c>
    </row>
    <row r="348" spans="8:32" ht="12.75">
      <c r="H348" s="34">
        <f t="shared" si="95"/>
        <v>32.6</v>
      </c>
      <c r="I348" s="34">
        <v>326</v>
      </c>
      <c r="J348" s="34">
        <f t="shared" si="96"/>
        <v>327</v>
      </c>
      <c r="K348" s="34">
        <f>IF(I348&gt;=0,1,0)*Data!$D$3*Data!$D$17</f>
        <v>-2</v>
      </c>
      <c r="L348" s="34">
        <f>IF(I348&gt;99,1,0)*Data!$D$4*Data!$D$17</f>
        <v>4</v>
      </c>
      <c r="M348" s="34">
        <f>IF(I348&gt;199,1,0)*Data!$D$5*Data!$D$17</f>
        <v>-3</v>
      </c>
      <c r="N348" s="34">
        <f>IF(I348&gt;299,1,0)*Data!$D$6*Data!$D$17</f>
        <v>3</v>
      </c>
      <c r="O348" s="34">
        <f>IF(I348&gt;399,1,0)*Data!$D$7*Data!$D$17</f>
        <v>0</v>
      </c>
      <c r="P348" s="34">
        <f>IF(I348&gt;499,1,0)*Data!$D$8*Data!$D$17</f>
        <v>0</v>
      </c>
      <c r="Q348" s="34">
        <f>IF(I348&gt;599,1,0)*Data!$D$9*Data!$D$17</f>
        <v>0</v>
      </c>
      <c r="R348" s="34">
        <f t="shared" si="97"/>
        <v>2</v>
      </c>
      <c r="S348" s="34">
        <f t="shared" si="98"/>
        <v>4</v>
      </c>
      <c r="T348" s="34">
        <f t="shared" si="85"/>
        <v>2.1666666666666665</v>
      </c>
      <c r="U348" s="34">
        <f t="shared" si="99"/>
        <v>4.694444444444444</v>
      </c>
      <c r="V348" s="89">
        <f t="shared" si="86"/>
        <v>3.4138640169009085</v>
      </c>
      <c r="W348" s="89">
        <f t="shared" si="87"/>
        <v>-0.5378396412305311</v>
      </c>
      <c r="X348" s="89">
        <f t="shared" si="88"/>
        <v>2</v>
      </c>
      <c r="Y348" s="89">
        <f t="shared" si="89"/>
        <v>-1.9263251335953164</v>
      </c>
      <c r="Z348" s="89">
        <f t="shared" si="90"/>
        <v>-0.0447402892528492</v>
      </c>
      <c r="AA348" s="89">
        <f t="shared" si="91"/>
        <v>1.3267336178350109</v>
      </c>
      <c r="AB348" s="89">
        <f t="shared" si="92"/>
        <v>-0.16666666666666666</v>
      </c>
      <c r="AC348" s="89">
        <f t="shared" si="93"/>
        <v>1.2819933285821616</v>
      </c>
      <c r="AD348" s="89">
        <f t="shared" si="100"/>
        <v>1.6435068945291702</v>
      </c>
      <c r="AE348" s="89">
        <f t="shared" si="94"/>
        <v>0.8846733380845049</v>
      </c>
      <c r="AF348" s="34">
        <f t="shared" si="101"/>
        <v>0.7826469151175807</v>
      </c>
    </row>
    <row r="349" spans="8:32" ht="12.75">
      <c r="H349" s="34">
        <f t="shared" si="95"/>
        <v>32.7</v>
      </c>
      <c r="I349" s="34">
        <v>327</v>
      </c>
      <c r="J349" s="34">
        <f t="shared" si="96"/>
        <v>328</v>
      </c>
      <c r="K349" s="34">
        <f>IF(I349&gt;=0,1,0)*Data!$D$3*Data!$D$17</f>
        <v>-2</v>
      </c>
      <c r="L349" s="34">
        <f>IF(I349&gt;99,1,0)*Data!$D$4*Data!$D$17</f>
        <v>4</v>
      </c>
      <c r="M349" s="34">
        <f>IF(I349&gt;199,1,0)*Data!$D$5*Data!$D$17</f>
        <v>-3</v>
      </c>
      <c r="N349" s="34">
        <f>IF(I349&gt;299,1,0)*Data!$D$6*Data!$D$17</f>
        <v>3</v>
      </c>
      <c r="O349" s="34">
        <f>IF(I349&gt;399,1,0)*Data!$D$7*Data!$D$17</f>
        <v>0</v>
      </c>
      <c r="P349" s="34">
        <f>IF(I349&gt;499,1,0)*Data!$D$8*Data!$D$17</f>
        <v>0</v>
      </c>
      <c r="Q349" s="34">
        <f>IF(I349&gt;599,1,0)*Data!$D$9*Data!$D$17</f>
        <v>0</v>
      </c>
      <c r="R349" s="34">
        <f t="shared" si="97"/>
        <v>2</v>
      </c>
      <c r="S349" s="34">
        <f t="shared" si="98"/>
        <v>4</v>
      </c>
      <c r="T349" s="34">
        <f t="shared" si="85"/>
        <v>2.1666666666666665</v>
      </c>
      <c r="U349" s="34">
        <f t="shared" si="99"/>
        <v>4.694444444444444</v>
      </c>
      <c r="V349" s="89">
        <f t="shared" si="86"/>
        <v>3.4243359924128742</v>
      </c>
      <c r="W349" s="89">
        <f t="shared" si="87"/>
        <v>-0.5579822120784578</v>
      </c>
      <c r="X349" s="89">
        <f t="shared" si="88"/>
        <v>2</v>
      </c>
      <c r="Y349" s="89">
        <f t="shared" si="89"/>
        <v>-1.9205873713538864</v>
      </c>
      <c r="Z349" s="89">
        <f t="shared" si="90"/>
        <v>-0.04641585270512731</v>
      </c>
      <c r="AA349" s="89">
        <f t="shared" si="91"/>
        <v>1.3227818020568294</v>
      </c>
      <c r="AB349" s="89">
        <f t="shared" si="92"/>
        <v>-0.16666666666666666</v>
      </c>
      <c r="AC349" s="89">
        <f t="shared" si="93"/>
        <v>1.2763659493517021</v>
      </c>
      <c r="AD349" s="89">
        <f t="shared" si="100"/>
        <v>1.6291100366644717</v>
      </c>
      <c r="AE349" s="89">
        <f t="shared" si="94"/>
        <v>0.8903007173149644</v>
      </c>
      <c r="AF349" s="34">
        <f t="shared" si="101"/>
        <v>0.7926353672515402</v>
      </c>
    </row>
    <row r="350" spans="8:32" ht="12.75">
      <c r="H350" s="34">
        <f t="shared" si="95"/>
        <v>32.8</v>
      </c>
      <c r="I350" s="34">
        <v>328</v>
      </c>
      <c r="J350" s="34">
        <f t="shared" si="96"/>
        <v>329</v>
      </c>
      <c r="K350" s="34">
        <f>IF(I350&gt;=0,1,0)*Data!$D$3*Data!$D$17</f>
        <v>-2</v>
      </c>
      <c r="L350" s="34">
        <f>IF(I350&gt;99,1,0)*Data!$D$4*Data!$D$17</f>
        <v>4</v>
      </c>
      <c r="M350" s="34">
        <f>IF(I350&gt;199,1,0)*Data!$D$5*Data!$D$17</f>
        <v>-3</v>
      </c>
      <c r="N350" s="34">
        <f>IF(I350&gt;299,1,0)*Data!$D$6*Data!$D$17</f>
        <v>3</v>
      </c>
      <c r="O350" s="34">
        <f>IF(I350&gt;399,1,0)*Data!$D$7*Data!$D$17</f>
        <v>0</v>
      </c>
      <c r="P350" s="34">
        <f>IF(I350&gt;499,1,0)*Data!$D$8*Data!$D$17</f>
        <v>0</v>
      </c>
      <c r="Q350" s="34">
        <f>IF(I350&gt;599,1,0)*Data!$D$9*Data!$D$17</f>
        <v>0</v>
      </c>
      <c r="R350" s="34">
        <f t="shared" si="97"/>
        <v>2</v>
      </c>
      <c r="S350" s="34">
        <f t="shared" si="98"/>
        <v>4</v>
      </c>
      <c r="T350" s="34">
        <f t="shared" si="85"/>
        <v>2.1666666666666665</v>
      </c>
      <c r="U350" s="34">
        <f t="shared" si="99"/>
        <v>4.694444444444444</v>
      </c>
      <c r="V350" s="89">
        <f t="shared" si="86"/>
        <v>3.43480796792484</v>
      </c>
      <c r="W350" s="89">
        <f t="shared" si="87"/>
        <v>-0.578063593888942</v>
      </c>
      <c r="X350" s="89">
        <f t="shared" si="88"/>
        <v>2</v>
      </c>
      <c r="Y350" s="89">
        <f t="shared" si="89"/>
        <v>-1.914638995064135</v>
      </c>
      <c r="Z350" s="89">
        <f t="shared" si="90"/>
        <v>-0.04808632613609718</v>
      </c>
      <c r="AA350" s="89">
        <f t="shared" si="91"/>
        <v>1.3186849283476563</v>
      </c>
      <c r="AB350" s="89">
        <f t="shared" si="92"/>
        <v>-0.16666666666666666</v>
      </c>
      <c r="AC350" s="89">
        <f t="shared" si="93"/>
        <v>1.2705986022115592</v>
      </c>
      <c r="AD350" s="89">
        <f t="shared" si="100"/>
        <v>1.614420807941968</v>
      </c>
      <c r="AE350" s="89">
        <f t="shared" si="94"/>
        <v>0.8960680644551073</v>
      </c>
      <c r="AF350" s="34">
        <f t="shared" si="101"/>
        <v>0.8029379761363225</v>
      </c>
    </row>
    <row r="351" spans="8:32" ht="12.75">
      <c r="H351" s="34">
        <f t="shared" si="95"/>
        <v>32.9</v>
      </c>
      <c r="I351" s="34">
        <v>329</v>
      </c>
      <c r="J351" s="34">
        <f t="shared" si="96"/>
        <v>330</v>
      </c>
      <c r="K351" s="34">
        <f>IF(I351&gt;=0,1,0)*Data!$D$3*Data!$D$17</f>
        <v>-2</v>
      </c>
      <c r="L351" s="34">
        <f>IF(I351&gt;99,1,0)*Data!$D$4*Data!$D$17</f>
        <v>4</v>
      </c>
      <c r="M351" s="34">
        <f>IF(I351&gt;199,1,0)*Data!$D$5*Data!$D$17</f>
        <v>-3</v>
      </c>
      <c r="N351" s="34">
        <f>IF(I351&gt;299,1,0)*Data!$D$6*Data!$D$17</f>
        <v>3</v>
      </c>
      <c r="O351" s="34">
        <f>IF(I351&gt;399,1,0)*Data!$D$7*Data!$D$17</f>
        <v>0</v>
      </c>
      <c r="P351" s="34">
        <f>IF(I351&gt;499,1,0)*Data!$D$8*Data!$D$17</f>
        <v>0</v>
      </c>
      <c r="Q351" s="34">
        <f>IF(I351&gt;599,1,0)*Data!$D$9*Data!$D$17</f>
        <v>0</v>
      </c>
      <c r="R351" s="34">
        <f t="shared" si="97"/>
        <v>2</v>
      </c>
      <c r="S351" s="34">
        <f t="shared" si="98"/>
        <v>4</v>
      </c>
      <c r="T351" s="34">
        <f t="shared" si="85"/>
        <v>2.1666666666666665</v>
      </c>
      <c r="U351" s="34">
        <f t="shared" si="99"/>
        <v>4.694444444444444</v>
      </c>
      <c r="V351" s="89">
        <f t="shared" si="86"/>
        <v>3.445279943436806</v>
      </c>
      <c r="W351" s="89">
        <f t="shared" si="87"/>
        <v>-0.5980815845121726</v>
      </c>
      <c r="X351" s="89">
        <f t="shared" si="88"/>
        <v>2</v>
      </c>
      <c r="Y351" s="89">
        <f t="shared" si="89"/>
        <v>-1.9084806570325539</v>
      </c>
      <c r="Z351" s="89">
        <f t="shared" si="90"/>
        <v>-0.04975152635952266</v>
      </c>
      <c r="AA351" s="89">
        <f t="shared" si="91"/>
        <v>1.3144434459758612</v>
      </c>
      <c r="AB351" s="89">
        <f t="shared" si="92"/>
        <v>-0.16666666666666666</v>
      </c>
      <c r="AC351" s="89">
        <f t="shared" si="93"/>
        <v>1.2646919196163384</v>
      </c>
      <c r="AD351" s="89">
        <f t="shared" si="100"/>
        <v>1.599445651542859</v>
      </c>
      <c r="AE351" s="89">
        <f t="shared" si="94"/>
        <v>0.9019747470503281</v>
      </c>
      <c r="AF351" s="34">
        <f t="shared" si="101"/>
        <v>0.8135584443165034</v>
      </c>
    </row>
    <row r="352" spans="8:32" ht="12.75">
      <c r="H352" s="34">
        <f t="shared" si="95"/>
        <v>33</v>
      </c>
      <c r="I352" s="34">
        <v>330</v>
      </c>
      <c r="J352" s="34">
        <f t="shared" si="96"/>
        <v>331</v>
      </c>
      <c r="K352" s="34">
        <f>IF(I352&gt;=0,1,0)*Data!$D$3*Data!$D$17</f>
        <v>-2</v>
      </c>
      <c r="L352" s="34">
        <f>IF(I352&gt;99,1,0)*Data!$D$4*Data!$D$17</f>
        <v>4</v>
      </c>
      <c r="M352" s="34">
        <f>IF(I352&gt;199,1,0)*Data!$D$5*Data!$D$17</f>
        <v>-3</v>
      </c>
      <c r="N352" s="34">
        <f>IF(I352&gt;299,1,0)*Data!$D$6*Data!$D$17</f>
        <v>3</v>
      </c>
      <c r="O352" s="34">
        <f>IF(I352&gt;399,1,0)*Data!$D$7*Data!$D$17</f>
        <v>0</v>
      </c>
      <c r="P352" s="34">
        <f>IF(I352&gt;499,1,0)*Data!$D$8*Data!$D$17</f>
        <v>0</v>
      </c>
      <c r="Q352" s="34">
        <f>IF(I352&gt;599,1,0)*Data!$D$9*Data!$D$17</f>
        <v>0</v>
      </c>
      <c r="R352" s="34">
        <f t="shared" si="97"/>
        <v>2</v>
      </c>
      <c r="S352" s="34">
        <f t="shared" si="98"/>
        <v>4</v>
      </c>
      <c r="T352" s="34">
        <f t="shared" si="85"/>
        <v>2.1666666666666665</v>
      </c>
      <c r="U352" s="34">
        <f t="shared" si="99"/>
        <v>4.694444444444444</v>
      </c>
      <c r="V352" s="89">
        <f t="shared" si="86"/>
        <v>3.455751918948772</v>
      </c>
      <c r="W352" s="89">
        <f t="shared" si="87"/>
        <v>-0.6180339887498938</v>
      </c>
      <c r="X352" s="89">
        <f t="shared" si="88"/>
        <v>2</v>
      </c>
      <c r="Y352" s="89">
        <f t="shared" si="89"/>
        <v>-1.9021130325903075</v>
      </c>
      <c r="Z352" s="89">
        <f t="shared" si="90"/>
        <v>-0.05141127076743401</v>
      </c>
      <c r="AA352" s="89">
        <f t="shared" si="91"/>
        <v>1.3100578200677837</v>
      </c>
      <c r="AB352" s="89">
        <f t="shared" si="92"/>
        <v>-0.16666666666666666</v>
      </c>
      <c r="AC352" s="89">
        <f t="shared" si="93"/>
        <v>1.2586465493003498</v>
      </c>
      <c r="AD352" s="89">
        <f t="shared" si="100"/>
        <v>1.584191136065678</v>
      </c>
      <c r="AE352" s="89">
        <f t="shared" si="94"/>
        <v>0.9080201173663167</v>
      </c>
      <c r="AF352" s="34">
        <f t="shared" si="101"/>
        <v>0.8245005335419395</v>
      </c>
    </row>
    <row r="353" spans="8:32" ht="12.75">
      <c r="H353" s="34">
        <f t="shared" si="95"/>
        <v>33.1</v>
      </c>
      <c r="I353" s="34">
        <v>331</v>
      </c>
      <c r="J353" s="34">
        <f t="shared" si="96"/>
        <v>332</v>
      </c>
      <c r="K353" s="34">
        <f>IF(I353&gt;=0,1,0)*Data!$D$3*Data!$D$17</f>
        <v>-2</v>
      </c>
      <c r="L353" s="34">
        <f>IF(I353&gt;99,1,0)*Data!$D$4*Data!$D$17</f>
        <v>4</v>
      </c>
      <c r="M353" s="34">
        <f>IF(I353&gt;199,1,0)*Data!$D$5*Data!$D$17</f>
        <v>-3</v>
      </c>
      <c r="N353" s="34">
        <f>IF(I353&gt;299,1,0)*Data!$D$6*Data!$D$17</f>
        <v>3</v>
      </c>
      <c r="O353" s="34">
        <f>IF(I353&gt;399,1,0)*Data!$D$7*Data!$D$17</f>
        <v>0</v>
      </c>
      <c r="P353" s="34">
        <f>IF(I353&gt;499,1,0)*Data!$D$8*Data!$D$17</f>
        <v>0</v>
      </c>
      <c r="Q353" s="34">
        <f>IF(I353&gt;599,1,0)*Data!$D$9*Data!$D$17</f>
        <v>0</v>
      </c>
      <c r="R353" s="34">
        <f t="shared" si="97"/>
        <v>2</v>
      </c>
      <c r="S353" s="34">
        <f t="shared" si="98"/>
        <v>4</v>
      </c>
      <c r="T353" s="34">
        <f t="shared" si="85"/>
        <v>2.1666666666666665</v>
      </c>
      <c r="U353" s="34">
        <f t="shared" si="99"/>
        <v>4.694444444444444</v>
      </c>
      <c r="V353" s="89">
        <f t="shared" si="86"/>
        <v>3.466223894460738</v>
      </c>
      <c r="W353" s="89">
        <f t="shared" si="87"/>
        <v>-0.6379186185961393</v>
      </c>
      <c r="X353" s="89">
        <f t="shared" si="88"/>
        <v>2</v>
      </c>
      <c r="Y353" s="89">
        <f t="shared" si="89"/>
        <v>-1.8955368200191716</v>
      </c>
      <c r="Z353" s="89">
        <f t="shared" si="90"/>
        <v>-0.05306537735015341</v>
      </c>
      <c r="AA353" s="89">
        <f t="shared" si="91"/>
        <v>1.305528531556726</v>
      </c>
      <c r="AB353" s="89">
        <f t="shared" si="92"/>
        <v>-0.16666666666666666</v>
      </c>
      <c r="AC353" s="89">
        <f t="shared" si="93"/>
        <v>1.2524631542065725</v>
      </c>
      <c r="AD353" s="89">
        <f t="shared" si="100"/>
        <v>1.5686639526450765</v>
      </c>
      <c r="AE353" s="89">
        <f t="shared" si="94"/>
        <v>0.914203512460094</v>
      </c>
      <c r="AF353" s="34">
        <f t="shared" si="101"/>
        <v>0.8357680621943733</v>
      </c>
    </row>
    <row r="354" spans="8:32" ht="12.75">
      <c r="H354" s="34">
        <f t="shared" si="95"/>
        <v>33.2</v>
      </c>
      <c r="I354" s="34">
        <v>332</v>
      </c>
      <c r="J354" s="34">
        <f t="shared" si="96"/>
        <v>333</v>
      </c>
      <c r="K354" s="34">
        <f>IF(I354&gt;=0,1,0)*Data!$D$3*Data!$D$17</f>
        <v>-2</v>
      </c>
      <c r="L354" s="34">
        <f>IF(I354&gt;99,1,0)*Data!$D$4*Data!$D$17</f>
        <v>4</v>
      </c>
      <c r="M354" s="34">
        <f>IF(I354&gt;199,1,0)*Data!$D$5*Data!$D$17</f>
        <v>-3</v>
      </c>
      <c r="N354" s="34">
        <f>IF(I354&gt;299,1,0)*Data!$D$6*Data!$D$17</f>
        <v>3</v>
      </c>
      <c r="O354" s="34">
        <f>IF(I354&gt;399,1,0)*Data!$D$7*Data!$D$17</f>
        <v>0</v>
      </c>
      <c r="P354" s="34">
        <f>IF(I354&gt;499,1,0)*Data!$D$8*Data!$D$17</f>
        <v>0</v>
      </c>
      <c r="Q354" s="34">
        <f>IF(I354&gt;599,1,0)*Data!$D$9*Data!$D$17</f>
        <v>0</v>
      </c>
      <c r="R354" s="34">
        <f t="shared" si="97"/>
        <v>2</v>
      </c>
      <c r="S354" s="34">
        <f t="shared" si="98"/>
        <v>4</v>
      </c>
      <c r="T354" s="34">
        <f t="shared" si="85"/>
        <v>2.1666666666666665</v>
      </c>
      <c r="U354" s="34">
        <f t="shared" si="99"/>
        <v>4.694444444444444</v>
      </c>
      <c r="V354" s="89">
        <f t="shared" si="86"/>
        <v>3.476695869972704</v>
      </c>
      <c r="W354" s="89">
        <f t="shared" si="87"/>
        <v>-0.6577332934771655</v>
      </c>
      <c r="X354" s="89">
        <f t="shared" si="88"/>
        <v>2</v>
      </c>
      <c r="Y354" s="89">
        <f t="shared" si="89"/>
        <v>-1.8887527404749624</v>
      </c>
      <c r="Z354" s="89">
        <f t="shared" si="90"/>
        <v>-0.05471366471625384</v>
      </c>
      <c r="AA354" s="89">
        <f t="shared" si="91"/>
        <v>1.3008560771302138</v>
      </c>
      <c r="AB354" s="89">
        <f t="shared" si="92"/>
        <v>-0.16666666666666666</v>
      </c>
      <c r="AC354" s="89">
        <f t="shared" si="93"/>
        <v>1.24614241241396</v>
      </c>
      <c r="AD354" s="89">
        <f t="shared" si="100"/>
        <v>1.5528709120168838</v>
      </c>
      <c r="AE354" s="89">
        <f t="shared" si="94"/>
        <v>0.9205242542527066</v>
      </c>
      <c r="AF354" s="34">
        <f t="shared" si="101"/>
        <v>0.8473649026675015</v>
      </c>
    </row>
    <row r="355" spans="8:32" ht="12.75">
      <c r="H355" s="34">
        <f t="shared" si="95"/>
        <v>33.3</v>
      </c>
      <c r="I355" s="34">
        <v>333</v>
      </c>
      <c r="J355" s="34">
        <f t="shared" si="96"/>
        <v>334</v>
      </c>
      <c r="K355" s="34">
        <f>IF(I355&gt;=0,1,0)*Data!$D$3*Data!$D$17</f>
        <v>-2</v>
      </c>
      <c r="L355" s="34">
        <f>IF(I355&gt;99,1,0)*Data!$D$4*Data!$D$17</f>
        <v>4</v>
      </c>
      <c r="M355" s="34">
        <f>IF(I355&gt;199,1,0)*Data!$D$5*Data!$D$17</f>
        <v>-3</v>
      </c>
      <c r="N355" s="34">
        <f>IF(I355&gt;299,1,0)*Data!$D$6*Data!$D$17</f>
        <v>3</v>
      </c>
      <c r="O355" s="34">
        <f>IF(I355&gt;399,1,0)*Data!$D$7*Data!$D$17</f>
        <v>0</v>
      </c>
      <c r="P355" s="34">
        <f>IF(I355&gt;499,1,0)*Data!$D$8*Data!$D$17</f>
        <v>0</v>
      </c>
      <c r="Q355" s="34">
        <f>IF(I355&gt;599,1,0)*Data!$D$9*Data!$D$17</f>
        <v>0</v>
      </c>
      <c r="R355" s="34">
        <f t="shared" si="97"/>
        <v>2</v>
      </c>
      <c r="S355" s="34">
        <f t="shared" si="98"/>
        <v>4</v>
      </c>
      <c r="T355" s="34">
        <f t="shared" si="85"/>
        <v>2.1666666666666665</v>
      </c>
      <c r="U355" s="34">
        <f t="shared" si="99"/>
        <v>4.694444444444444</v>
      </c>
      <c r="V355" s="89">
        <f t="shared" si="86"/>
        <v>3.48716784548467</v>
      </c>
      <c r="W355" s="89">
        <f t="shared" si="87"/>
        <v>-0.6774758404905822</v>
      </c>
      <c r="X355" s="89">
        <f t="shared" si="88"/>
        <v>2</v>
      </c>
      <c r="Y355" s="89">
        <f t="shared" si="89"/>
        <v>-1.8817615379084511</v>
      </c>
      <c r="Z355" s="89">
        <f t="shared" si="90"/>
        <v>-0.05635595211245126</v>
      </c>
      <c r="AA355" s="89">
        <f t="shared" si="91"/>
        <v>1.2960409691755284</v>
      </c>
      <c r="AB355" s="89">
        <f t="shared" si="92"/>
        <v>-0.16666666666666666</v>
      </c>
      <c r="AC355" s="89">
        <f t="shared" si="93"/>
        <v>1.239685017063077</v>
      </c>
      <c r="AD355" s="89">
        <f t="shared" si="100"/>
        <v>1.5368189415306817</v>
      </c>
      <c r="AE355" s="89">
        <f t="shared" si="94"/>
        <v>0.9269816496035894</v>
      </c>
      <c r="AF355" s="34">
        <f t="shared" si="101"/>
        <v>0.8592949787017918</v>
      </c>
    </row>
    <row r="356" spans="8:32" ht="12.75">
      <c r="H356" s="34">
        <f t="shared" si="95"/>
        <v>33.4</v>
      </c>
      <c r="I356" s="34">
        <v>334</v>
      </c>
      <c r="J356" s="34">
        <f t="shared" si="96"/>
        <v>335</v>
      </c>
      <c r="K356" s="34">
        <f>IF(I356&gt;=0,1,0)*Data!$D$3*Data!$D$17</f>
        <v>-2</v>
      </c>
      <c r="L356" s="34">
        <f>IF(I356&gt;99,1,0)*Data!$D$4*Data!$D$17</f>
        <v>4</v>
      </c>
      <c r="M356" s="34">
        <f>IF(I356&gt;199,1,0)*Data!$D$5*Data!$D$17</f>
        <v>-3</v>
      </c>
      <c r="N356" s="34">
        <f>IF(I356&gt;299,1,0)*Data!$D$6*Data!$D$17</f>
        <v>3</v>
      </c>
      <c r="O356" s="34">
        <f>IF(I356&gt;399,1,0)*Data!$D$7*Data!$D$17</f>
        <v>0</v>
      </c>
      <c r="P356" s="34">
        <f>IF(I356&gt;499,1,0)*Data!$D$8*Data!$D$17</f>
        <v>0</v>
      </c>
      <c r="Q356" s="34">
        <f>IF(I356&gt;599,1,0)*Data!$D$9*Data!$D$17</f>
        <v>0</v>
      </c>
      <c r="R356" s="34">
        <f t="shared" si="97"/>
        <v>2</v>
      </c>
      <c r="S356" s="34">
        <f t="shared" si="98"/>
        <v>4</v>
      </c>
      <c r="T356" s="34">
        <f t="shared" si="85"/>
        <v>2.1666666666666665</v>
      </c>
      <c r="U356" s="34">
        <f t="shared" si="99"/>
        <v>4.694444444444444</v>
      </c>
      <c r="V356" s="89">
        <f t="shared" si="86"/>
        <v>3.497639820996636</v>
      </c>
      <c r="W356" s="89">
        <f t="shared" si="87"/>
        <v>-0.6971440946436295</v>
      </c>
      <c r="X356" s="89">
        <f t="shared" si="88"/>
        <v>2</v>
      </c>
      <c r="Y356" s="89">
        <f t="shared" si="89"/>
        <v>-1.8745639789837834</v>
      </c>
      <c r="Z356" s="89">
        <f t="shared" si="90"/>
        <v>-0.05799205944342561</v>
      </c>
      <c r="AA356" s="89">
        <f t="shared" si="91"/>
        <v>1.291083735723519</v>
      </c>
      <c r="AB356" s="89">
        <f t="shared" si="92"/>
        <v>-0.16666666666666666</v>
      </c>
      <c r="AC356" s="89">
        <f t="shared" si="93"/>
        <v>1.2330916762800934</v>
      </c>
      <c r="AD356" s="89">
        <f t="shared" si="100"/>
        <v>1.5205150821112507</v>
      </c>
      <c r="AE356" s="89">
        <f t="shared" si="94"/>
        <v>0.9335749903865731</v>
      </c>
      <c r="AF356" s="34">
        <f t="shared" si="101"/>
        <v>0.87156226267529</v>
      </c>
    </row>
    <row r="357" spans="8:32" ht="12.75">
      <c r="H357" s="34">
        <f t="shared" si="95"/>
        <v>33.5</v>
      </c>
      <c r="I357" s="34">
        <v>335</v>
      </c>
      <c r="J357" s="34">
        <f t="shared" si="96"/>
        <v>336</v>
      </c>
      <c r="K357" s="34">
        <f>IF(I357&gt;=0,1,0)*Data!$D$3*Data!$D$17</f>
        <v>-2</v>
      </c>
      <c r="L357" s="34">
        <f>IF(I357&gt;99,1,0)*Data!$D$4*Data!$D$17</f>
        <v>4</v>
      </c>
      <c r="M357" s="34">
        <f>IF(I357&gt;199,1,0)*Data!$D$5*Data!$D$17</f>
        <v>-3</v>
      </c>
      <c r="N357" s="34">
        <f>IF(I357&gt;299,1,0)*Data!$D$6*Data!$D$17</f>
        <v>3</v>
      </c>
      <c r="O357" s="34">
        <f>IF(I357&gt;399,1,0)*Data!$D$7*Data!$D$17</f>
        <v>0</v>
      </c>
      <c r="P357" s="34">
        <f>IF(I357&gt;499,1,0)*Data!$D$8*Data!$D$17</f>
        <v>0</v>
      </c>
      <c r="Q357" s="34">
        <f>IF(I357&gt;599,1,0)*Data!$D$9*Data!$D$17</f>
        <v>0</v>
      </c>
      <c r="R357" s="34">
        <f t="shared" si="97"/>
        <v>2</v>
      </c>
      <c r="S357" s="34">
        <f t="shared" si="98"/>
        <v>4</v>
      </c>
      <c r="T357" s="34">
        <f t="shared" si="85"/>
        <v>2.1666666666666665</v>
      </c>
      <c r="U357" s="34">
        <f t="shared" si="99"/>
        <v>4.694444444444444</v>
      </c>
      <c r="V357" s="89">
        <f t="shared" si="86"/>
        <v>3.508111796508602</v>
      </c>
      <c r="W357" s="89">
        <f t="shared" si="87"/>
        <v>-0.7167358990906</v>
      </c>
      <c r="X357" s="89">
        <f t="shared" si="88"/>
        <v>2</v>
      </c>
      <c r="Y357" s="89">
        <f t="shared" si="89"/>
        <v>-1.8671608529944037</v>
      </c>
      <c r="Z357" s="89">
        <f t="shared" si="90"/>
        <v>-0.05962180729157095</v>
      </c>
      <c r="AA357" s="89">
        <f t="shared" si="91"/>
        <v>1.2859849203906961</v>
      </c>
      <c r="AB357" s="89">
        <f t="shared" si="92"/>
        <v>-0.16666666666666666</v>
      </c>
      <c r="AC357" s="89">
        <f t="shared" si="93"/>
        <v>1.2263631130991253</v>
      </c>
      <c r="AD357" s="89">
        <f t="shared" si="100"/>
        <v>1.503966485170178</v>
      </c>
      <c r="AE357" s="89">
        <f t="shared" si="94"/>
        <v>0.9403035535675413</v>
      </c>
      <c r="AF357" s="34">
        <f t="shared" si="101"/>
        <v>0.884170772851746</v>
      </c>
    </row>
    <row r="358" spans="8:32" ht="12.75">
      <c r="H358" s="34">
        <f t="shared" si="95"/>
        <v>33.6</v>
      </c>
      <c r="I358" s="34">
        <v>336</v>
      </c>
      <c r="J358" s="34">
        <f t="shared" si="96"/>
        <v>337</v>
      </c>
      <c r="K358" s="34">
        <f>IF(I358&gt;=0,1,0)*Data!$D$3*Data!$D$17</f>
        <v>-2</v>
      </c>
      <c r="L358" s="34">
        <f>IF(I358&gt;99,1,0)*Data!$D$4*Data!$D$17</f>
        <v>4</v>
      </c>
      <c r="M358" s="34">
        <f>IF(I358&gt;199,1,0)*Data!$D$5*Data!$D$17</f>
        <v>-3</v>
      </c>
      <c r="N358" s="34">
        <f>IF(I358&gt;299,1,0)*Data!$D$6*Data!$D$17</f>
        <v>3</v>
      </c>
      <c r="O358" s="34">
        <f>IF(I358&gt;399,1,0)*Data!$D$7*Data!$D$17</f>
        <v>0</v>
      </c>
      <c r="P358" s="34">
        <f>IF(I358&gt;499,1,0)*Data!$D$8*Data!$D$17</f>
        <v>0</v>
      </c>
      <c r="Q358" s="34">
        <f>IF(I358&gt;599,1,0)*Data!$D$9*Data!$D$17</f>
        <v>0</v>
      </c>
      <c r="R358" s="34">
        <f t="shared" si="97"/>
        <v>2</v>
      </c>
      <c r="S358" s="34">
        <f t="shared" si="98"/>
        <v>4</v>
      </c>
      <c r="T358" s="34">
        <f t="shared" si="85"/>
        <v>2.1666666666666665</v>
      </c>
      <c r="U358" s="34">
        <f t="shared" si="99"/>
        <v>4.694444444444444</v>
      </c>
      <c r="V358" s="89">
        <f t="shared" si="86"/>
        <v>3.518583772020568</v>
      </c>
      <c r="W358" s="89">
        <f t="shared" si="87"/>
        <v>-0.736249105369355</v>
      </c>
      <c r="X358" s="89">
        <f t="shared" si="88"/>
        <v>2</v>
      </c>
      <c r="Y358" s="89">
        <f t="shared" si="89"/>
        <v>-1.8595529717765031</v>
      </c>
      <c r="Z358" s="89">
        <f t="shared" si="90"/>
        <v>-0.06124501693667</v>
      </c>
      <c r="AA358" s="89">
        <f t="shared" si="91"/>
        <v>1.2807450823196196</v>
      </c>
      <c r="AB358" s="89">
        <f t="shared" si="92"/>
        <v>-0.16666666666666666</v>
      </c>
      <c r="AC358" s="89">
        <f t="shared" si="93"/>
        <v>1.2195000653829495</v>
      </c>
      <c r="AD358" s="89">
        <f t="shared" si="100"/>
        <v>1.4871804094690182</v>
      </c>
      <c r="AE358" s="89">
        <f t="shared" si="94"/>
        <v>0.947166601283717</v>
      </c>
      <c r="AF358" s="34">
        <f t="shared" si="101"/>
        <v>0.8971245705873477</v>
      </c>
    </row>
    <row r="359" spans="8:32" ht="12.75">
      <c r="H359" s="34">
        <f t="shared" si="95"/>
        <v>33.7</v>
      </c>
      <c r="I359" s="34">
        <v>337</v>
      </c>
      <c r="J359" s="34">
        <f t="shared" si="96"/>
        <v>338</v>
      </c>
      <c r="K359" s="34">
        <f>IF(I359&gt;=0,1,0)*Data!$D$3*Data!$D$17</f>
        <v>-2</v>
      </c>
      <c r="L359" s="34">
        <f>IF(I359&gt;99,1,0)*Data!$D$4*Data!$D$17</f>
        <v>4</v>
      </c>
      <c r="M359" s="34">
        <f>IF(I359&gt;199,1,0)*Data!$D$5*Data!$D$17</f>
        <v>-3</v>
      </c>
      <c r="N359" s="34">
        <f>IF(I359&gt;299,1,0)*Data!$D$6*Data!$D$17</f>
        <v>3</v>
      </c>
      <c r="O359" s="34">
        <f>IF(I359&gt;399,1,0)*Data!$D$7*Data!$D$17</f>
        <v>0</v>
      </c>
      <c r="P359" s="34">
        <f>IF(I359&gt;499,1,0)*Data!$D$8*Data!$D$17</f>
        <v>0</v>
      </c>
      <c r="Q359" s="34">
        <f>IF(I359&gt;599,1,0)*Data!$D$9*Data!$D$17</f>
        <v>0</v>
      </c>
      <c r="R359" s="34">
        <f t="shared" si="97"/>
        <v>2</v>
      </c>
      <c r="S359" s="34">
        <f t="shared" si="98"/>
        <v>4</v>
      </c>
      <c r="T359" s="34">
        <f t="shared" si="85"/>
        <v>2.1666666666666665</v>
      </c>
      <c r="U359" s="34">
        <f t="shared" si="99"/>
        <v>4.694444444444444</v>
      </c>
      <c r="V359" s="89">
        <f t="shared" si="86"/>
        <v>3.529055747532534</v>
      </c>
      <c r="W359" s="89">
        <f t="shared" si="87"/>
        <v>-0.7556815736369338</v>
      </c>
      <c r="X359" s="89">
        <f t="shared" si="88"/>
        <v>2</v>
      </c>
      <c r="Y359" s="89">
        <f t="shared" si="89"/>
        <v>-1.8517411696199897</v>
      </c>
      <c r="Z359" s="89">
        <f t="shared" si="90"/>
        <v>-0.06286151037549341</v>
      </c>
      <c r="AA359" s="89">
        <f t="shared" si="91"/>
        <v>1.2753647961175814</v>
      </c>
      <c r="AB359" s="89">
        <f t="shared" si="92"/>
        <v>-0.16666666666666666</v>
      </c>
      <c r="AC359" s="89">
        <f t="shared" si="93"/>
        <v>1.2125032857420879</v>
      </c>
      <c r="AD359" s="89">
        <f t="shared" si="100"/>
        <v>1.4701642179353591</v>
      </c>
      <c r="AE359" s="89">
        <f t="shared" si="94"/>
        <v>0.9541633809245786</v>
      </c>
      <c r="AF359" s="34">
        <f t="shared" si="101"/>
        <v>0.9104277574974226</v>
      </c>
    </row>
    <row r="360" spans="8:32" ht="12.75">
      <c r="H360" s="34">
        <f t="shared" si="95"/>
        <v>33.8</v>
      </c>
      <c r="I360" s="34">
        <v>338</v>
      </c>
      <c r="J360" s="34">
        <f t="shared" si="96"/>
        <v>339</v>
      </c>
      <c r="K360" s="34">
        <f>IF(I360&gt;=0,1,0)*Data!$D$3*Data!$D$17</f>
        <v>-2</v>
      </c>
      <c r="L360" s="34">
        <f>IF(I360&gt;99,1,0)*Data!$D$4*Data!$D$17</f>
        <v>4</v>
      </c>
      <c r="M360" s="34">
        <f>IF(I360&gt;199,1,0)*Data!$D$5*Data!$D$17</f>
        <v>-3</v>
      </c>
      <c r="N360" s="34">
        <f>IF(I360&gt;299,1,0)*Data!$D$6*Data!$D$17</f>
        <v>3</v>
      </c>
      <c r="O360" s="34">
        <f>IF(I360&gt;399,1,0)*Data!$D$7*Data!$D$17</f>
        <v>0</v>
      </c>
      <c r="P360" s="34">
        <f>IF(I360&gt;499,1,0)*Data!$D$8*Data!$D$17</f>
        <v>0</v>
      </c>
      <c r="Q360" s="34">
        <f>IF(I360&gt;599,1,0)*Data!$D$9*Data!$D$17</f>
        <v>0</v>
      </c>
      <c r="R360" s="34">
        <f t="shared" si="97"/>
        <v>2</v>
      </c>
      <c r="S360" s="34">
        <f t="shared" si="98"/>
        <v>4</v>
      </c>
      <c r="T360" s="34">
        <f t="shared" si="85"/>
        <v>2.1666666666666665</v>
      </c>
      <c r="U360" s="34">
        <f t="shared" si="99"/>
        <v>4.694444444444444</v>
      </c>
      <c r="V360" s="89">
        <f t="shared" si="86"/>
        <v>3.5395277230445</v>
      </c>
      <c r="W360" s="89">
        <f t="shared" si="87"/>
        <v>-0.7750311729042051</v>
      </c>
      <c r="X360" s="89">
        <f t="shared" si="88"/>
        <v>2</v>
      </c>
      <c r="Y360" s="89">
        <f t="shared" si="89"/>
        <v>-1.8437263031770015</v>
      </c>
      <c r="Z360" s="89">
        <f t="shared" si="90"/>
        <v>-0.06447111034131923</v>
      </c>
      <c r="AA360" s="89">
        <f t="shared" si="91"/>
        <v>1.2698446517935942</v>
      </c>
      <c r="AB360" s="89">
        <f t="shared" si="92"/>
        <v>-0.16666666666666666</v>
      </c>
      <c r="AC360" s="89">
        <f t="shared" si="93"/>
        <v>1.205373541452275</v>
      </c>
      <c r="AD360" s="89">
        <f t="shared" si="100"/>
        <v>1.4529253744331994</v>
      </c>
      <c r="AE360" s="89">
        <f t="shared" si="94"/>
        <v>0.9612931252143915</v>
      </c>
      <c r="AF360" s="34">
        <f t="shared" si="101"/>
        <v>0.9240844725844517</v>
      </c>
    </row>
    <row r="361" spans="8:32" ht="12.75">
      <c r="H361" s="34">
        <f t="shared" si="95"/>
        <v>33.9</v>
      </c>
      <c r="I361" s="34">
        <v>339</v>
      </c>
      <c r="J361" s="34">
        <f t="shared" si="96"/>
        <v>340</v>
      </c>
      <c r="K361" s="34">
        <f>IF(I361&gt;=0,1,0)*Data!$D$3*Data!$D$17</f>
        <v>-2</v>
      </c>
      <c r="L361" s="34">
        <f>IF(I361&gt;99,1,0)*Data!$D$4*Data!$D$17</f>
        <v>4</v>
      </c>
      <c r="M361" s="34">
        <f>IF(I361&gt;199,1,0)*Data!$D$5*Data!$D$17</f>
        <v>-3</v>
      </c>
      <c r="N361" s="34">
        <f>IF(I361&gt;299,1,0)*Data!$D$6*Data!$D$17</f>
        <v>3</v>
      </c>
      <c r="O361" s="34">
        <f>IF(I361&gt;399,1,0)*Data!$D$7*Data!$D$17</f>
        <v>0</v>
      </c>
      <c r="P361" s="34">
        <f>IF(I361&gt;499,1,0)*Data!$D$8*Data!$D$17</f>
        <v>0</v>
      </c>
      <c r="Q361" s="34">
        <f>IF(I361&gt;599,1,0)*Data!$D$9*Data!$D$17</f>
        <v>0</v>
      </c>
      <c r="R361" s="34">
        <f t="shared" si="97"/>
        <v>2</v>
      </c>
      <c r="S361" s="34">
        <f t="shared" si="98"/>
        <v>4</v>
      </c>
      <c r="T361" s="34">
        <f t="shared" si="85"/>
        <v>2.1666666666666665</v>
      </c>
      <c r="U361" s="34">
        <f t="shared" si="99"/>
        <v>4.694444444444444</v>
      </c>
      <c r="V361" s="89">
        <f t="shared" si="86"/>
        <v>3.549999698556466</v>
      </c>
      <c r="W361" s="89">
        <f t="shared" si="87"/>
        <v>-0.7942957812695608</v>
      </c>
      <c r="X361" s="89">
        <f t="shared" si="88"/>
        <v>2</v>
      </c>
      <c r="Y361" s="89">
        <f t="shared" si="89"/>
        <v>-1.8355092513679625</v>
      </c>
      <c r="Z361" s="89">
        <f t="shared" si="90"/>
        <v>-0.06607364032337282</v>
      </c>
      <c r="AA361" s="89">
        <f t="shared" si="91"/>
        <v>1.2641852546936887</v>
      </c>
      <c r="AB361" s="89">
        <f t="shared" si="92"/>
        <v>-0.16666666666666666</v>
      </c>
      <c r="AC361" s="89">
        <f t="shared" si="93"/>
        <v>1.1981116143703159</v>
      </c>
      <c r="AD361" s="89">
        <f t="shared" si="100"/>
        <v>1.4354714404890445</v>
      </c>
      <c r="AE361" s="89">
        <f t="shared" si="94"/>
        <v>0.9685550522963506</v>
      </c>
      <c r="AF361" s="34">
        <f t="shared" si="101"/>
        <v>0.9380988893287865</v>
      </c>
    </row>
    <row r="362" spans="8:32" ht="12.75">
      <c r="H362" s="34">
        <f t="shared" si="95"/>
        <v>34</v>
      </c>
      <c r="I362" s="34">
        <v>340</v>
      </c>
      <c r="J362" s="34">
        <f t="shared" si="96"/>
        <v>341</v>
      </c>
      <c r="K362" s="34">
        <f>IF(I362&gt;=0,1,0)*Data!$D$3*Data!$D$17</f>
        <v>-2</v>
      </c>
      <c r="L362" s="34">
        <f>IF(I362&gt;99,1,0)*Data!$D$4*Data!$D$17</f>
        <v>4</v>
      </c>
      <c r="M362" s="34">
        <f>IF(I362&gt;199,1,0)*Data!$D$5*Data!$D$17</f>
        <v>-3</v>
      </c>
      <c r="N362" s="34">
        <f>IF(I362&gt;299,1,0)*Data!$D$6*Data!$D$17</f>
        <v>3</v>
      </c>
      <c r="O362" s="34">
        <f>IF(I362&gt;399,1,0)*Data!$D$7*Data!$D$17</f>
        <v>0</v>
      </c>
      <c r="P362" s="34">
        <f>IF(I362&gt;499,1,0)*Data!$D$8*Data!$D$17</f>
        <v>0</v>
      </c>
      <c r="Q362" s="34">
        <f>IF(I362&gt;599,1,0)*Data!$D$9*Data!$D$17</f>
        <v>0</v>
      </c>
      <c r="R362" s="34">
        <f t="shared" si="97"/>
        <v>2</v>
      </c>
      <c r="S362" s="34">
        <f t="shared" si="98"/>
        <v>4</v>
      </c>
      <c r="T362" s="34">
        <f t="shared" si="85"/>
        <v>2.1666666666666665</v>
      </c>
      <c r="U362" s="34">
        <f t="shared" si="99"/>
        <v>4.694444444444444</v>
      </c>
      <c r="V362" s="89">
        <f t="shared" si="86"/>
        <v>3.560471674068432</v>
      </c>
      <c r="W362" s="89">
        <f t="shared" si="87"/>
        <v>-0.8134732861515996</v>
      </c>
      <c r="X362" s="89">
        <f t="shared" si="88"/>
        <v>2</v>
      </c>
      <c r="Y362" s="89">
        <f t="shared" si="89"/>
        <v>-1.8270909152852022</v>
      </c>
      <c r="Z362" s="89">
        <f t="shared" si="90"/>
        <v>-0.06766892458618264</v>
      </c>
      <c r="AA362" s="89">
        <f t="shared" si="91"/>
        <v>1.2583872254345336</v>
      </c>
      <c r="AB362" s="89">
        <f t="shared" si="92"/>
        <v>-0.16666666666666666</v>
      </c>
      <c r="AC362" s="89">
        <f t="shared" si="93"/>
        <v>1.190718300848351</v>
      </c>
      <c r="AD362" s="89">
        <f t="shared" si="100"/>
        <v>1.4178100719751843</v>
      </c>
      <c r="AE362" s="89">
        <f t="shared" si="94"/>
        <v>0.9759483658183155</v>
      </c>
      <c r="AF362" s="34">
        <f t="shared" si="101"/>
        <v>0.9524752127434405</v>
      </c>
    </row>
    <row r="363" spans="8:32" ht="12.75">
      <c r="H363" s="34">
        <f t="shared" si="95"/>
        <v>34.1</v>
      </c>
      <c r="I363" s="34">
        <v>341</v>
      </c>
      <c r="J363" s="34">
        <f t="shared" si="96"/>
        <v>342</v>
      </c>
      <c r="K363" s="34">
        <f>IF(I363&gt;=0,1,0)*Data!$D$3*Data!$D$17</f>
        <v>-2</v>
      </c>
      <c r="L363" s="34">
        <f>IF(I363&gt;99,1,0)*Data!$D$4*Data!$D$17</f>
        <v>4</v>
      </c>
      <c r="M363" s="34">
        <f>IF(I363&gt;199,1,0)*Data!$D$5*Data!$D$17</f>
        <v>-3</v>
      </c>
      <c r="N363" s="34">
        <f>IF(I363&gt;299,1,0)*Data!$D$6*Data!$D$17</f>
        <v>3</v>
      </c>
      <c r="O363" s="34">
        <f>IF(I363&gt;399,1,0)*Data!$D$7*Data!$D$17</f>
        <v>0</v>
      </c>
      <c r="P363" s="34">
        <f>IF(I363&gt;499,1,0)*Data!$D$8*Data!$D$17</f>
        <v>0</v>
      </c>
      <c r="Q363" s="34">
        <f>IF(I363&gt;599,1,0)*Data!$D$9*Data!$D$17</f>
        <v>0</v>
      </c>
      <c r="R363" s="34">
        <f t="shared" si="97"/>
        <v>2</v>
      </c>
      <c r="S363" s="34">
        <f t="shared" si="98"/>
        <v>4</v>
      </c>
      <c r="T363" s="34">
        <f t="shared" si="85"/>
        <v>2.1666666666666665</v>
      </c>
      <c r="U363" s="34">
        <f t="shared" si="99"/>
        <v>4.694444444444444</v>
      </c>
      <c r="V363" s="89">
        <f t="shared" si="86"/>
        <v>3.570943649580398</v>
      </c>
      <c r="W363" s="89">
        <f t="shared" si="87"/>
        <v>-0.832561584520802</v>
      </c>
      <c r="X363" s="89">
        <f t="shared" si="88"/>
        <v>2</v>
      </c>
      <c r="Y363" s="89">
        <f t="shared" si="89"/>
        <v>-1.8184722180941373</v>
      </c>
      <c r="Z363" s="89">
        <f t="shared" si="90"/>
        <v>-0.06925678818885218</v>
      </c>
      <c r="AA363" s="89">
        <f t="shared" si="91"/>
        <v>1.2524511998353742</v>
      </c>
      <c r="AB363" s="89">
        <f t="shared" si="92"/>
        <v>-0.16666666666666666</v>
      </c>
      <c r="AC363" s="89">
        <f t="shared" si="93"/>
        <v>1.183194411646522</v>
      </c>
      <c r="AD363" s="89">
        <f t="shared" si="100"/>
        <v>1.3999490157515595</v>
      </c>
      <c r="AE363" s="89">
        <f t="shared" si="94"/>
        <v>0.9834722550201445</v>
      </c>
      <c r="AF363" s="34">
        <f t="shared" si="101"/>
        <v>0.967217676394408</v>
      </c>
    </row>
    <row r="364" spans="8:32" ht="12.75">
      <c r="H364" s="34">
        <f t="shared" si="95"/>
        <v>34.2</v>
      </c>
      <c r="I364" s="34">
        <v>342</v>
      </c>
      <c r="J364" s="34">
        <f t="shared" si="96"/>
        <v>343</v>
      </c>
      <c r="K364" s="34">
        <f>IF(I364&gt;=0,1,0)*Data!$D$3*Data!$D$17</f>
        <v>-2</v>
      </c>
      <c r="L364" s="34">
        <f>IF(I364&gt;99,1,0)*Data!$D$4*Data!$D$17</f>
        <v>4</v>
      </c>
      <c r="M364" s="34">
        <f>IF(I364&gt;199,1,0)*Data!$D$5*Data!$D$17</f>
        <v>-3</v>
      </c>
      <c r="N364" s="34">
        <f>IF(I364&gt;299,1,0)*Data!$D$6*Data!$D$17</f>
        <v>3</v>
      </c>
      <c r="O364" s="34">
        <f>IF(I364&gt;399,1,0)*Data!$D$7*Data!$D$17</f>
        <v>0</v>
      </c>
      <c r="P364" s="34">
        <f>IF(I364&gt;499,1,0)*Data!$D$8*Data!$D$17</f>
        <v>0</v>
      </c>
      <c r="Q364" s="34">
        <f>IF(I364&gt;599,1,0)*Data!$D$9*Data!$D$17</f>
        <v>0</v>
      </c>
      <c r="R364" s="34">
        <f t="shared" si="97"/>
        <v>2</v>
      </c>
      <c r="S364" s="34">
        <f t="shared" si="98"/>
        <v>4</v>
      </c>
      <c r="T364" s="34">
        <f t="shared" si="85"/>
        <v>2.1666666666666665</v>
      </c>
      <c r="U364" s="34">
        <f t="shared" si="99"/>
        <v>4.694444444444444</v>
      </c>
      <c r="V364" s="89">
        <f t="shared" si="86"/>
        <v>3.581415625092364</v>
      </c>
      <c r="W364" s="89">
        <f t="shared" si="87"/>
        <v>-0.8515585831301445</v>
      </c>
      <c r="X364" s="89">
        <f t="shared" si="88"/>
        <v>2</v>
      </c>
      <c r="Y364" s="89">
        <f t="shared" si="89"/>
        <v>-1.8096541049320394</v>
      </c>
      <c r="Z364" s="89">
        <f t="shared" si="90"/>
        <v>-0.07083705700424368</v>
      </c>
      <c r="AA364" s="89">
        <f t="shared" si="91"/>
        <v>1.246377828848311</v>
      </c>
      <c r="AB364" s="89">
        <f t="shared" si="92"/>
        <v>-0.16666666666666666</v>
      </c>
      <c r="AC364" s="89">
        <f t="shared" si="93"/>
        <v>1.1755407718440674</v>
      </c>
      <c r="AD364" s="89">
        <f t="shared" si="100"/>
        <v>1.3818961062677457</v>
      </c>
      <c r="AE364" s="89">
        <f t="shared" si="94"/>
        <v>0.9911258948225992</v>
      </c>
      <c r="AF364" s="34">
        <f t="shared" si="101"/>
        <v>0.9823305393878979</v>
      </c>
    </row>
    <row r="365" spans="8:32" ht="12.75">
      <c r="H365" s="34">
        <f t="shared" si="95"/>
        <v>34.3</v>
      </c>
      <c r="I365" s="34">
        <v>343</v>
      </c>
      <c r="J365" s="34">
        <f t="shared" si="96"/>
        <v>344</v>
      </c>
      <c r="K365" s="34">
        <f>IF(I365&gt;=0,1,0)*Data!$D$3*Data!$D$17</f>
        <v>-2</v>
      </c>
      <c r="L365" s="34">
        <f>IF(I365&gt;99,1,0)*Data!$D$4*Data!$D$17</f>
        <v>4</v>
      </c>
      <c r="M365" s="34">
        <f>IF(I365&gt;199,1,0)*Data!$D$5*Data!$D$17</f>
        <v>-3</v>
      </c>
      <c r="N365" s="34">
        <f>IF(I365&gt;299,1,0)*Data!$D$6*Data!$D$17</f>
        <v>3</v>
      </c>
      <c r="O365" s="34">
        <f>IF(I365&gt;399,1,0)*Data!$D$7*Data!$D$17</f>
        <v>0</v>
      </c>
      <c r="P365" s="34">
        <f>IF(I365&gt;499,1,0)*Data!$D$8*Data!$D$17</f>
        <v>0</v>
      </c>
      <c r="Q365" s="34">
        <f>IF(I365&gt;599,1,0)*Data!$D$9*Data!$D$17</f>
        <v>0</v>
      </c>
      <c r="R365" s="34">
        <f t="shared" si="97"/>
        <v>2</v>
      </c>
      <c r="S365" s="34">
        <f t="shared" si="98"/>
        <v>4</v>
      </c>
      <c r="T365" s="34">
        <f t="shared" si="85"/>
        <v>2.1666666666666665</v>
      </c>
      <c r="U365" s="34">
        <f t="shared" si="99"/>
        <v>4.694444444444444</v>
      </c>
      <c r="V365" s="89">
        <f t="shared" si="86"/>
        <v>3.5918876006043297</v>
      </c>
      <c r="W365" s="89">
        <f t="shared" si="87"/>
        <v>-0.8704621987446539</v>
      </c>
      <c r="X365" s="89">
        <f t="shared" si="88"/>
        <v>2</v>
      </c>
      <c r="Y365" s="89">
        <f t="shared" si="89"/>
        <v>-1.8006375428043875</v>
      </c>
      <c r="Z365" s="89">
        <f t="shared" si="90"/>
        <v>-0.07240955773807359</v>
      </c>
      <c r="AA365" s="89">
        <f t="shared" si="91"/>
        <v>1.2401677784869127</v>
      </c>
      <c r="AB365" s="89">
        <f t="shared" si="92"/>
        <v>-0.16666666666666666</v>
      </c>
      <c r="AC365" s="89">
        <f t="shared" si="93"/>
        <v>1.167758220748839</v>
      </c>
      <c r="AD365" s="89">
        <f t="shared" si="100"/>
        <v>1.3636592621264942</v>
      </c>
      <c r="AE365" s="89">
        <f t="shared" si="94"/>
        <v>0.9989084459178275</v>
      </c>
      <c r="AF365" s="34">
        <f t="shared" si="101"/>
        <v>0.9978180833259692</v>
      </c>
    </row>
    <row r="366" spans="8:32" ht="12.75">
      <c r="H366" s="34">
        <f t="shared" si="95"/>
        <v>34.4</v>
      </c>
      <c r="I366" s="34">
        <v>344</v>
      </c>
      <c r="J366" s="34">
        <f t="shared" si="96"/>
        <v>345</v>
      </c>
      <c r="K366" s="34">
        <f>IF(I366&gt;=0,1,0)*Data!$D$3*Data!$D$17</f>
        <v>-2</v>
      </c>
      <c r="L366" s="34">
        <f>IF(I366&gt;99,1,0)*Data!$D$4*Data!$D$17</f>
        <v>4</v>
      </c>
      <c r="M366" s="34">
        <f>IF(I366&gt;199,1,0)*Data!$D$5*Data!$D$17</f>
        <v>-3</v>
      </c>
      <c r="N366" s="34">
        <f>IF(I366&gt;299,1,0)*Data!$D$6*Data!$D$17</f>
        <v>3</v>
      </c>
      <c r="O366" s="34">
        <f>IF(I366&gt;399,1,0)*Data!$D$7*Data!$D$17</f>
        <v>0</v>
      </c>
      <c r="P366" s="34">
        <f>IF(I366&gt;499,1,0)*Data!$D$8*Data!$D$17</f>
        <v>0</v>
      </c>
      <c r="Q366" s="34">
        <f>IF(I366&gt;599,1,0)*Data!$D$9*Data!$D$17</f>
        <v>0</v>
      </c>
      <c r="R366" s="34">
        <f t="shared" si="97"/>
        <v>2</v>
      </c>
      <c r="S366" s="34">
        <f t="shared" si="98"/>
        <v>4</v>
      </c>
      <c r="T366" s="34">
        <f t="shared" si="85"/>
        <v>2.1666666666666665</v>
      </c>
      <c r="U366" s="34">
        <f t="shared" si="99"/>
        <v>4.694444444444444</v>
      </c>
      <c r="V366" s="89">
        <f t="shared" si="86"/>
        <v>3.602359576116296</v>
      </c>
      <c r="W366" s="89">
        <f t="shared" si="87"/>
        <v>-0.8892703583698542</v>
      </c>
      <c r="X366" s="89">
        <f t="shared" si="88"/>
        <v>2</v>
      </c>
      <c r="Y366" s="89">
        <f t="shared" si="89"/>
        <v>-1.791423520478826</v>
      </c>
      <c r="Z366" s="89">
        <f t="shared" si="90"/>
        <v>-0.07397411794791603</v>
      </c>
      <c r="AA366" s="89">
        <f t="shared" si="91"/>
        <v>1.2338217297531828</v>
      </c>
      <c r="AB366" s="89">
        <f t="shared" si="92"/>
        <v>-0.16666666666666666</v>
      </c>
      <c r="AC366" s="89">
        <f t="shared" si="93"/>
        <v>1.1598476118052667</v>
      </c>
      <c r="AD366" s="89">
        <f t="shared" si="100"/>
        <v>1.3452464826103807</v>
      </c>
      <c r="AE366" s="89">
        <f t="shared" si="94"/>
        <v>1.0068190548613998</v>
      </c>
      <c r="AF366" s="34">
        <f t="shared" si="101"/>
        <v>1.0136846092320024</v>
      </c>
    </row>
    <row r="367" spans="8:32" ht="12.75">
      <c r="H367" s="34">
        <f t="shared" si="95"/>
        <v>34.5</v>
      </c>
      <c r="I367" s="34">
        <v>345</v>
      </c>
      <c r="J367" s="34">
        <f t="shared" si="96"/>
        <v>346</v>
      </c>
      <c r="K367" s="34">
        <f>IF(I367&gt;=0,1,0)*Data!$D$3*Data!$D$17</f>
        <v>-2</v>
      </c>
      <c r="L367" s="34">
        <f>IF(I367&gt;99,1,0)*Data!$D$4*Data!$D$17</f>
        <v>4</v>
      </c>
      <c r="M367" s="34">
        <f>IF(I367&gt;199,1,0)*Data!$D$5*Data!$D$17</f>
        <v>-3</v>
      </c>
      <c r="N367" s="34">
        <f>IF(I367&gt;299,1,0)*Data!$D$6*Data!$D$17</f>
        <v>3</v>
      </c>
      <c r="O367" s="34">
        <f>IF(I367&gt;399,1,0)*Data!$D$7*Data!$D$17</f>
        <v>0</v>
      </c>
      <c r="P367" s="34">
        <f>IF(I367&gt;499,1,0)*Data!$D$8*Data!$D$17</f>
        <v>0</v>
      </c>
      <c r="Q367" s="34">
        <f>IF(I367&gt;599,1,0)*Data!$D$9*Data!$D$17</f>
        <v>0</v>
      </c>
      <c r="R367" s="34">
        <f t="shared" si="97"/>
        <v>2</v>
      </c>
      <c r="S367" s="34">
        <f t="shared" si="98"/>
        <v>4</v>
      </c>
      <c r="T367" s="34">
        <f t="shared" si="85"/>
        <v>2.1666666666666665</v>
      </c>
      <c r="U367" s="34">
        <f t="shared" si="99"/>
        <v>4.694444444444444</v>
      </c>
      <c r="V367" s="89">
        <f t="shared" si="86"/>
        <v>3.6128315516282616</v>
      </c>
      <c r="W367" s="89">
        <f t="shared" si="87"/>
        <v>-0.9079809994790925</v>
      </c>
      <c r="X367" s="89">
        <f t="shared" si="88"/>
        <v>2</v>
      </c>
      <c r="Y367" s="89">
        <f t="shared" si="89"/>
        <v>-1.7820130483767362</v>
      </c>
      <c r="Z367" s="89">
        <f t="shared" si="90"/>
        <v>-0.07553056606211288</v>
      </c>
      <c r="AA367" s="89">
        <f t="shared" si="91"/>
        <v>1.2273403785628787</v>
      </c>
      <c r="AB367" s="89">
        <f t="shared" si="92"/>
        <v>-0.16666666666666666</v>
      </c>
      <c r="AC367" s="89">
        <f t="shared" si="93"/>
        <v>1.1518098125007659</v>
      </c>
      <c r="AD367" s="89">
        <f t="shared" si="100"/>
        <v>1.3266658441730494</v>
      </c>
      <c r="AE367" s="89">
        <f t="shared" si="94"/>
        <v>1.0148568541659007</v>
      </c>
      <c r="AF367" s="34">
        <f t="shared" si="101"/>
        <v>1.029934434447508</v>
      </c>
    </row>
    <row r="368" spans="8:32" ht="12.75">
      <c r="H368" s="34">
        <f t="shared" si="95"/>
        <v>34.6</v>
      </c>
      <c r="I368" s="34">
        <v>346</v>
      </c>
      <c r="J368" s="34">
        <f t="shared" si="96"/>
        <v>347</v>
      </c>
      <c r="K368" s="34">
        <f>IF(I368&gt;=0,1,0)*Data!$D$3*Data!$D$17</f>
        <v>-2</v>
      </c>
      <c r="L368" s="34">
        <f>IF(I368&gt;99,1,0)*Data!$D$4*Data!$D$17</f>
        <v>4</v>
      </c>
      <c r="M368" s="34">
        <f>IF(I368&gt;199,1,0)*Data!$D$5*Data!$D$17</f>
        <v>-3</v>
      </c>
      <c r="N368" s="34">
        <f>IF(I368&gt;299,1,0)*Data!$D$6*Data!$D$17</f>
        <v>3</v>
      </c>
      <c r="O368" s="34">
        <f>IF(I368&gt;399,1,0)*Data!$D$7*Data!$D$17</f>
        <v>0</v>
      </c>
      <c r="P368" s="34">
        <f>IF(I368&gt;499,1,0)*Data!$D$8*Data!$D$17</f>
        <v>0</v>
      </c>
      <c r="Q368" s="34">
        <f>IF(I368&gt;599,1,0)*Data!$D$9*Data!$D$17</f>
        <v>0</v>
      </c>
      <c r="R368" s="34">
        <f t="shared" si="97"/>
        <v>2</v>
      </c>
      <c r="S368" s="34">
        <f t="shared" si="98"/>
        <v>4</v>
      </c>
      <c r="T368" s="34">
        <f t="shared" si="85"/>
        <v>2.1666666666666665</v>
      </c>
      <c r="U368" s="34">
        <f t="shared" si="99"/>
        <v>4.694444444444444</v>
      </c>
      <c r="V368" s="89">
        <f t="shared" si="86"/>
        <v>3.623303527140228</v>
      </c>
      <c r="W368" s="89">
        <f t="shared" si="87"/>
        <v>-0.9265920702397229</v>
      </c>
      <c r="X368" s="89">
        <f t="shared" si="88"/>
        <v>2</v>
      </c>
      <c r="Y368" s="89">
        <f t="shared" si="89"/>
        <v>-1.7724071584624297</v>
      </c>
      <c r="Z368" s="89">
        <f t="shared" si="90"/>
        <v>-0.07707873139858898</v>
      </c>
      <c r="AA368" s="89">
        <f t="shared" si="91"/>
        <v>1.2207244356691958</v>
      </c>
      <c r="AB368" s="89">
        <f t="shared" si="92"/>
        <v>-0.16666666666666666</v>
      </c>
      <c r="AC368" s="89">
        <f t="shared" si="93"/>
        <v>1.1436457042706067</v>
      </c>
      <c r="AD368" s="89">
        <f t="shared" si="100"/>
        <v>1.307925496896612</v>
      </c>
      <c r="AE368" s="89">
        <f t="shared" si="94"/>
        <v>1.0230209623960598</v>
      </c>
      <c r="AF368" s="34">
        <f t="shared" si="101"/>
        <v>1.0465718895017604</v>
      </c>
    </row>
    <row r="369" spans="8:32" ht="12.75">
      <c r="H369" s="34">
        <f t="shared" si="95"/>
        <v>34.7</v>
      </c>
      <c r="I369" s="34">
        <v>347</v>
      </c>
      <c r="J369" s="34">
        <f t="shared" si="96"/>
        <v>348</v>
      </c>
      <c r="K369" s="34">
        <f>IF(I369&gt;=0,1,0)*Data!$D$3*Data!$D$17</f>
        <v>-2</v>
      </c>
      <c r="L369" s="34">
        <f>IF(I369&gt;99,1,0)*Data!$D$4*Data!$D$17</f>
        <v>4</v>
      </c>
      <c r="M369" s="34">
        <f>IF(I369&gt;199,1,0)*Data!$D$5*Data!$D$17</f>
        <v>-3</v>
      </c>
      <c r="N369" s="34">
        <f>IF(I369&gt;299,1,0)*Data!$D$6*Data!$D$17</f>
        <v>3</v>
      </c>
      <c r="O369" s="34">
        <f>IF(I369&gt;399,1,0)*Data!$D$7*Data!$D$17</f>
        <v>0</v>
      </c>
      <c r="P369" s="34">
        <f>IF(I369&gt;499,1,0)*Data!$D$8*Data!$D$17</f>
        <v>0</v>
      </c>
      <c r="Q369" s="34">
        <f>IF(I369&gt;599,1,0)*Data!$D$9*Data!$D$17</f>
        <v>0</v>
      </c>
      <c r="R369" s="34">
        <f t="shared" si="97"/>
        <v>2</v>
      </c>
      <c r="S369" s="34">
        <f t="shared" si="98"/>
        <v>4</v>
      </c>
      <c r="T369" s="34">
        <f t="shared" si="85"/>
        <v>2.1666666666666665</v>
      </c>
      <c r="U369" s="34">
        <f t="shared" si="99"/>
        <v>4.694444444444444</v>
      </c>
      <c r="V369" s="89">
        <f t="shared" si="86"/>
        <v>3.6337755026521936</v>
      </c>
      <c r="W369" s="89">
        <f t="shared" si="87"/>
        <v>-0.945101529738107</v>
      </c>
      <c r="X369" s="89">
        <f t="shared" si="88"/>
        <v>2</v>
      </c>
      <c r="Y369" s="89">
        <f t="shared" si="89"/>
        <v>-1.762606904129985</v>
      </c>
      <c r="Z369" s="89">
        <f t="shared" si="90"/>
        <v>-0.07861844418356878</v>
      </c>
      <c r="AA369" s="89">
        <f t="shared" si="91"/>
        <v>1.213974626584828</v>
      </c>
      <c r="AB369" s="89">
        <f t="shared" si="92"/>
        <v>-0.16666666666666666</v>
      </c>
      <c r="AC369" s="89">
        <f t="shared" si="93"/>
        <v>1.1353561824012592</v>
      </c>
      <c r="AD369" s="89">
        <f t="shared" si="100"/>
        <v>1.2890336609167614</v>
      </c>
      <c r="AE369" s="89">
        <f t="shared" si="94"/>
        <v>1.0313104842654073</v>
      </c>
      <c r="AF369" s="34">
        <f t="shared" si="101"/>
        <v>1.0636013149557488</v>
      </c>
    </row>
    <row r="370" spans="8:32" ht="12.75">
      <c r="H370" s="34">
        <f t="shared" si="95"/>
        <v>34.8</v>
      </c>
      <c r="I370" s="34">
        <v>348</v>
      </c>
      <c r="J370" s="34">
        <f t="shared" si="96"/>
        <v>349</v>
      </c>
      <c r="K370" s="34">
        <f>IF(I370&gt;=0,1,0)*Data!$D$3*Data!$D$17</f>
        <v>-2</v>
      </c>
      <c r="L370" s="34">
        <f>IF(I370&gt;99,1,0)*Data!$D$4*Data!$D$17</f>
        <v>4</v>
      </c>
      <c r="M370" s="34">
        <f>IF(I370&gt;199,1,0)*Data!$D$5*Data!$D$17</f>
        <v>-3</v>
      </c>
      <c r="N370" s="34">
        <f>IF(I370&gt;299,1,0)*Data!$D$6*Data!$D$17</f>
        <v>3</v>
      </c>
      <c r="O370" s="34">
        <f>IF(I370&gt;399,1,0)*Data!$D$7*Data!$D$17</f>
        <v>0</v>
      </c>
      <c r="P370" s="34">
        <f>IF(I370&gt;499,1,0)*Data!$D$8*Data!$D$17</f>
        <v>0</v>
      </c>
      <c r="Q370" s="34">
        <f>IF(I370&gt;599,1,0)*Data!$D$9*Data!$D$17</f>
        <v>0</v>
      </c>
      <c r="R370" s="34">
        <f t="shared" si="97"/>
        <v>2</v>
      </c>
      <c r="S370" s="34">
        <f t="shared" si="98"/>
        <v>4</v>
      </c>
      <c r="T370" s="34">
        <f t="shared" si="85"/>
        <v>2.1666666666666665</v>
      </c>
      <c r="U370" s="34">
        <f t="shared" si="99"/>
        <v>4.694444444444444</v>
      </c>
      <c r="V370" s="89">
        <f t="shared" si="86"/>
        <v>3.64424747816416</v>
      </c>
      <c r="W370" s="89">
        <f t="shared" si="87"/>
        <v>-0.96350734820343</v>
      </c>
      <c r="X370" s="89">
        <f t="shared" si="88"/>
        <v>2</v>
      </c>
      <c r="Y370" s="89">
        <f t="shared" si="89"/>
        <v>-1.7526133600877274</v>
      </c>
      <c r="Z370" s="89">
        <f t="shared" si="90"/>
        <v>-0.0801495355701946</v>
      </c>
      <c r="AA370" s="89">
        <f t="shared" si="91"/>
        <v>1.2070916915024041</v>
      </c>
      <c r="AB370" s="89">
        <f t="shared" si="92"/>
        <v>-0.16666666666666666</v>
      </c>
      <c r="AC370" s="89">
        <f t="shared" si="93"/>
        <v>1.1269421559322095</v>
      </c>
      <c r="AD370" s="89">
        <f t="shared" si="100"/>
        <v>1.2699986228171363</v>
      </c>
      <c r="AE370" s="89">
        <f t="shared" si="94"/>
        <v>1.039724510734457</v>
      </c>
      <c r="AF370" s="34">
        <f t="shared" si="101"/>
        <v>1.081027058222006</v>
      </c>
    </row>
    <row r="371" spans="8:32" ht="12.75">
      <c r="H371" s="34">
        <f t="shared" si="95"/>
        <v>34.9</v>
      </c>
      <c r="I371" s="34">
        <v>349</v>
      </c>
      <c r="J371" s="34">
        <f t="shared" si="96"/>
        <v>350</v>
      </c>
      <c r="K371" s="34">
        <f>IF(I371&gt;=0,1,0)*Data!$D$3*Data!$D$17</f>
        <v>-2</v>
      </c>
      <c r="L371" s="34">
        <f>IF(I371&gt;99,1,0)*Data!$D$4*Data!$D$17</f>
        <v>4</v>
      </c>
      <c r="M371" s="34">
        <f>IF(I371&gt;199,1,0)*Data!$D$5*Data!$D$17</f>
        <v>-3</v>
      </c>
      <c r="N371" s="34">
        <f>IF(I371&gt;299,1,0)*Data!$D$6*Data!$D$17</f>
        <v>3</v>
      </c>
      <c r="O371" s="34">
        <f>IF(I371&gt;399,1,0)*Data!$D$7*Data!$D$17</f>
        <v>0</v>
      </c>
      <c r="P371" s="34">
        <f>IF(I371&gt;499,1,0)*Data!$D$8*Data!$D$17</f>
        <v>0</v>
      </c>
      <c r="Q371" s="34">
        <f>IF(I371&gt;599,1,0)*Data!$D$9*Data!$D$17</f>
        <v>0</v>
      </c>
      <c r="R371" s="34">
        <f t="shared" si="97"/>
        <v>2</v>
      </c>
      <c r="S371" s="34">
        <f t="shared" si="98"/>
        <v>4</v>
      </c>
      <c r="T371" s="34">
        <f t="shared" si="85"/>
        <v>2.1666666666666665</v>
      </c>
      <c r="U371" s="34">
        <f t="shared" si="99"/>
        <v>4.694444444444444</v>
      </c>
      <c r="V371" s="89">
        <f t="shared" si="86"/>
        <v>3.6547194536761256</v>
      </c>
      <c r="W371" s="89">
        <f t="shared" si="87"/>
        <v>-0.9818075072302808</v>
      </c>
      <c r="X371" s="89">
        <f t="shared" si="88"/>
        <v>2</v>
      </c>
      <c r="Y371" s="89">
        <f t="shared" si="89"/>
        <v>-1.7424276222403794</v>
      </c>
      <c r="Z371" s="89">
        <f t="shared" si="90"/>
        <v>-0.0816718376570419</v>
      </c>
      <c r="AA371" s="89">
        <f t="shared" si="91"/>
        <v>1.2000763852133205</v>
      </c>
      <c r="AB371" s="89">
        <f t="shared" si="92"/>
        <v>-0.16666666666666666</v>
      </c>
      <c r="AC371" s="89">
        <f t="shared" si="93"/>
        <v>1.1184045475562785</v>
      </c>
      <c r="AD371" s="89">
        <f t="shared" si="100"/>
        <v>1.250828731994564</v>
      </c>
      <c r="AE371" s="89">
        <f t="shared" si="94"/>
        <v>1.048262119110388</v>
      </c>
      <c r="AF371" s="34">
        <f t="shared" si="101"/>
        <v>1.0988534703618014</v>
      </c>
    </row>
    <row r="372" spans="8:32" ht="12.75">
      <c r="H372" s="34">
        <f t="shared" si="95"/>
        <v>35</v>
      </c>
      <c r="I372" s="34">
        <v>350</v>
      </c>
      <c r="J372" s="34">
        <f t="shared" si="96"/>
        <v>351</v>
      </c>
      <c r="K372" s="34">
        <f>IF(I372&gt;=0,1,0)*Data!$D$3*Data!$D$17</f>
        <v>-2</v>
      </c>
      <c r="L372" s="34">
        <f>IF(I372&gt;99,1,0)*Data!$D$4*Data!$D$17</f>
        <v>4</v>
      </c>
      <c r="M372" s="34">
        <f>IF(I372&gt;199,1,0)*Data!$D$5*Data!$D$17</f>
        <v>-3</v>
      </c>
      <c r="N372" s="34">
        <f>IF(I372&gt;299,1,0)*Data!$D$6*Data!$D$17</f>
        <v>3</v>
      </c>
      <c r="O372" s="34">
        <f>IF(I372&gt;399,1,0)*Data!$D$7*Data!$D$17</f>
        <v>0</v>
      </c>
      <c r="P372" s="34">
        <f>IF(I372&gt;499,1,0)*Data!$D$8*Data!$D$17</f>
        <v>0</v>
      </c>
      <c r="Q372" s="34">
        <f>IF(I372&gt;599,1,0)*Data!$D$9*Data!$D$17</f>
        <v>0</v>
      </c>
      <c r="R372" s="34">
        <f t="shared" si="97"/>
        <v>2</v>
      </c>
      <c r="S372" s="34">
        <f t="shared" si="98"/>
        <v>4</v>
      </c>
      <c r="T372" s="34">
        <f t="shared" si="85"/>
        <v>2.1666666666666665</v>
      </c>
      <c r="U372" s="34">
        <f t="shared" si="99"/>
        <v>4.694444444444444</v>
      </c>
      <c r="V372" s="89">
        <f t="shared" si="86"/>
        <v>3.665191429188092</v>
      </c>
      <c r="W372" s="89">
        <f t="shared" si="87"/>
        <v>-0.9999999999999994</v>
      </c>
      <c r="X372" s="89">
        <f t="shared" si="88"/>
        <v>2</v>
      </c>
      <c r="Y372" s="89">
        <f t="shared" si="89"/>
        <v>-1.7320508075688776</v>
      </c>
      <c r="Z372" s="89">
        <f t="shared" si="90"/>
        <v>-0.08318518350653221</v>
      </c>
      <c r="AA372" s="89">
        <f t="shared" si="91"/>
        <v>1.1929294770249663</v>
      </c>
      <c r="AB372" s="89">
        <f t="shared" si="92"/>
        <v>-0.16666666666666666</v>
      </c>
      <c r="AC372" s="89">
        <f t="shared" si="93"/>
        <v>1.109744293518434</v>
      </c>
      <c r="AD372" s="89">
        <f t="shared" si="100"/>
        <v>1.2315323969967285</v>
      </c>
      <c r="AE372" s="89">
        <f t="shared" si="94"/>
        <v>1.0569223731482325</v>
      </c>
      <c r="AF372" s="34">
        <f t="shared" si="101"/>
        <v>1.1170849028612915</v>
      </c>
    </row>
    <row r="373" spans="8:32" ht="12.75">
      <c r="H373" s="34">
        <f t="shared" si="95"/>
        <v>35.1</v>
      </c>
      <c r="I373" s="34">
        <v>351</v>
      </c>
      <c r="J373" s="34">
        <f t="shared" si="96"/>
        <v>352</v>
      </c>
      <c r="K373" s="34">
        <f>IF(I373&gt;=0,1,0)*Data!$D$3*Data!$D$17</f>
        <v>-2</v>
      </c>
      <c r="L373" s="34">
        <f>IF(I373&gt;99,1,0)*Data!$D$4*Data!$D$17</f>
        <v>4</v>
      </c>
      <c r="M373" s="34">
        <f>IF(I373&gt;199,1,0)*Data!$D$5*Data!$D$17</f>
        <v>-3</v>
      </c>
      <c r="N373" s="34">
        <f>IF(I373&gt;299,1,0)*Data!$D$6*Data!$D$17</f>
        <v>3</v>
      </c>
      <c r="O373" s="34">
        <f>IF(I373&gt;399,1,0)*Data!$D$7*Data!$D$17</f>
        <v>0</v>
      </c>
      <c r="P373" s="34">
        <f>IF(I373&gt;499,1,0)*Data!$D$8*Data!$D$17</f>
        <v>0</v>
      </c>
      <c r="Q373" s="34">
        <f>IF(I373&gt;599,1,0)*Data!$D$9*Data!$D$17</f>
        <v>0</v>
      </c>
      <c r="R373" s="34">
        <f t="shared" si="97"/>
        <v>2</v>
      </c>
      <c r="S373" s="34">
        <f t="shared" si="98"/>
        <v>4</v>
      </c>
      <c r="T373" s="34">
        <f t="shared" si="85"/>
        <v>2.1666666666666665</v>
      </c>
      <c r="U373" s="34">
        <f t="shared" si="99"/>
        <v>4.694444444444444</v>
      </c>
      <c r="V373" s="89">
        <f t="shared" si="86"/>
        <v>3.6756634047000576</v>
      </c>
      <c r="W373" s="89">
        <f t="shared" si="87"/>
        <v>-1.0180828315007417</v>
      </c>
      <c r="X373" s="89">
        <f t="shared" si="88"/>
        <v>2</v>
      </c>
      <c r="Y373" s="89">
        <f t="shared" si="89"/>
        <v>-1.7214840540078877</v>
      </c>
      <c r="Z373" s="89">
        <f t="shared" si="90"/>
        <v>-0.08468940716323917</v>
      </c>
      <c r="AA373" s="89">
        <f t="shared" si="91"/>
        <v>1.185651750676363</v>
      </c>
      <c r="AB373" s="89">
        <f t="shared" si="92"/>
        <v>-0.16666666666666666</v>
      </c>
      <c r="AC373" s="89">
        <f t="shared" si="93"/>
        <v>1.100962343513124</v>
      </c>
      <c r="AD373" s="89">
        <f t="shared" si="100"/>
        <v>1.21211808183391</v>
      </c>
      <c r="AE373" s="89">
        <f t="shared" si="94"/>
        <v>1.0657043231535426</v>
      </c>
      <c r="AF373" s="34">
        <f t="shared" si="101"/>
        <v>1.1357257043881503</v>
      </c>
    </row>
    <row r="374" spans="8:32" ht="12.75">
      <c r="H374" s="34">
        <f t="shared" si="95"/>
        <v>35.2</v>
      </c>
      <c r="I374" s="34">
        <v>352</v>
      </c>
      <c r="J374" s="34">
        <f t="shared" si="96"/>
        <v>353</v>
      </c>
      <c r="K374" s="34">
        <f>IF(I374&gt;=0,1,0)*Data!$D$3*Data!$D$17</f>
        <v>-2</v>
      </c>
      <c r="L374" s="34">
        <f>IF(I374&gt;99,1,0)*Data!$D$4*Data!$D$17</f>
        <v>4</v>
      </c>
      <c r="M374" s="34">
        <f>IF(I374&gt;199,1,0)*Data!$D$5*Data!$D$17</f>
        <v>-3</v>
      </c>
      <c r="N374" s="34">
        <f>IF(I374&gt;299,1,0)*Data!$D$6*Data!$D$17</f>
        <v>3</v>
      </c>
      <c r="O374" s="34">
        <f>IF(I374&gt;399,1,0)*Data!$D$7*Data!$D$17</f>
        <v>0</v>
      </c>
      <c r="P374" s="34">
        <f>IF(I374&gt;499,1,0)*Data!$D$8*Data!$D$17</f>
        <v>0</v>
      </c>
      <c r="Q374" s="34">
        <f>IF(I374&gt;599,1,0)*Data!$D$9*Data!$D$17</f>
        <v>0</v>
      </c>
      <c r="R374" s="34">
        <f t="shared" si="97"/>
        <v>2</v>
      </c>
      <c r="S374" s="34">
        <f t="shared" si="98"/>
        <v>4</v>
      </c>
      <c r="T374" s="34">
        <f t="shared" si="85"/>
        <v>2.1666666666666665</v>
      </c>
      <c r="U374" s="34">
        <f t="shared" si="99"/>
        <v>4.694444444444444</v>
      </c>
      <c r="V374" s="89">
        <f t="shared" si="86"/>
        <v>3.686135380212024</v>
      </c>
      <c r="W374" s="89">
        <f t="shared" si="87"/>
        <v>-1.03605401874626</v>
      </c>
      <c r="X374" s="89">
        <f t="shared" si="88"/>
        <v>2</v>
      </c>
      <c r="Y374" s="89">
        <f t="shared" si="89"/>
        <v>-1.7107285203210136</v>
      </c>
      <c r="Z374" s="89">
        <f t="shared" si="90"/>
        <v>-0.08618434367208784</v>
      </c>
      <c r="AA374" s="89">
        <f t="shared" si="91"/>
        <v>1.1782440042522173</v>
      </c>
      <c r="AB374" s="89">
        <f t="shared" si="92"/>
        <v>-0.16666666666666666</v>
      </c>
      <c r="AC374" s="89">
        <f t="shared" si="93"/>
        <v>1.0920596605801294</v>
      </c>
      <c r="AD374" s="89">
        <f t="shared" si="100"/>
        <v>1.1925943022663874</v>
      </c>
      <c r="AE374" s="89">
        <f t="shared" si="94"/>
        <v>1.0746070060865371</v>
      </c>
      <c r="AF374" s="34">
        <f t="shared" si="101"/>
        <v>1.1547802175302708</v>
      </c>
    </row>
    <row r="375" spans="8:32" ht="12.75">
      <c r="H375" s="34">
        <f t="shared" si="95"/>
        <v>35.3</v>
      </c>
      <c r="I375" s="34">
        <v>353</v>
      </c>
      <c r="J375" s="34">
        <f t="shared" si="96"/>
        <v>354</v>
      </c>
      <c r="K375" s="34">
        <f>IF(I375&gt;=0,1,0)*Data!$D$3*Data!$D$17</f>
        <v>-2</v>
      </c>
      <c r="L375" s="34">
        <f>IF(I375&gt;99,1,0)*Data!$D$4*Data!$D$17</f>
        <v>4</v>
      </c>
      <c r="M375" s="34">
        <f>IF(I375&gt;199,1,0)*Data!$D$5*Data!$D$17</f>
        <v>-3</v>
      </c>
      <c r="N375" s="34">
        <f>IF(I375&gt;299,1,0)*Data!$D$6*Data!$D$17</f>
        <v>3</v>
      </c>
      <c r="O375" s="34">
        <f>IF(I375&gt;399,1,0)*Data!$D$7*Data!$D$17</f>
        <v>0</v>
      </c>
      <c r="P375" s="34">
        <f>IF(I375&gt;499,1,0)*Data!$D$8*Data!$D$17</f>
        <v>0</v>
      </c>
      <c r="Q375" s="34">
        <f>IF(I375&gt;599,1,0)*Data!$D$9*Data!$D$17</f>
        <v>0</v>
      </c>
      <c r="R375" s="34">
        <f t="shared" si="97"/>
        <v>2</v>
      </c>
      <c r="S375" s="34">
        <f t="shared" si="98"/>
        <v>4</v>
      </c>
      <c r="T375" s="34">
        <f t="shared" si="85"/>
        <v>2.1666666666666665</v>
      </c>
      <c r="U375" s="34">
        <f t="shared" si="99"/>
        <v>4.694444444444444</v>
      </c>
      <c r="V375" s="89">
        <f t="shared" si="86"/>
        <v>3.6966073557239896</v>
      </c>
      <c r="W375" s="89">
        <f t="shared" si="87"/>
        <v>-1.0539115909933543</v>
      </c>
      <c r="X375" s="89">
        <f t="shared" si="88"/>
        <v>2</v>
      </c>
      <c r="Y375" s="89">
        <f t="shared" si="89"/>
        <v>-1.6997853859737284</v>
      </c>
      <c r="Z375" s="89">
        <f t="shared" si="90"/>
        <v>-0.08766982909644354</v>
      </c>
      <c r="AA375" s="89">
        <f t="shared" si="91"/>
        <v>1.1707070500954024</v>
      </c>
      <c r="AB375" s="89">
        <f t="shared" si="92"/>
        <v>-0.16666666666666666</v>
      </c>
      <c r="AC375" s="89">
        <f t="shared" si="93"/>
        <v>1.083037220998959</v>
      </c>
      <c r="AD375" s="89">
        <f t="shared" si="100"/>
        <v>1.172969622069148</v>
      </c>
      <c r="AE375" s="89">
        <f t="shared" si="94"/>
        <v>1.0836294456677076</v>
      </c>
      <c r="AF375" s="34">
        <f t="shared" si="101"/>
        <v>1.1742527755181031</v>
      </c>
    </row>
    <row r="376" spans="8:32" ht="12.75">
      <c r="H376" s="34">
        <f t="shared" si="95"/>
        <v>35.4</v>
      </c>
      <c r="I376" s="34">
        <v>354</v>
      </c>
      <c r="J376" s="34">
        <f t="shared" si="96"/>
        <v>355</v>
      </c>
      <c r="K376" s="34">
        <f>IF(I376&gt;=0,1,0)*Data!$D$3*Data!$D$17</f>
        <v>-2</v>
      </c>
      <c r="L376" s="34">
        <f>IF(I376&gt;99,1,0)*Data!$D$4*Data!$D$17</f>
        <v>4</v>
      </c>
      <c r="M376" s="34">
        <f>IF(I376&gt;199,1,0)*Data!$D$5*Data!$D$17</f>
        <v>-3</v>
      </c>
      <c r="N376" s="34">
        <f>IF(I376&gt;299,1,0)*Data!$D$6*Data!$D$17</f>
        <v>3</v>
      </c>
      <c r="O376" s="34">
        <f>IF(I376&gt;399,1,0)*Data!$D$7*Data!$D$17</f>
        <v>0</v>
      </c>
      <c r="P376" s="34">
        <f>IF(I376&gt;499,1,0)*Data!$D$8*Data!$D$17</f>
        <v>0</v>
      </c>
      <c r="Q376" s="34">
        <f>IF(I376&gt;599,1,0)*Data!$D$9*Data!$D$17</f>
        <v>0</v>
      </c>
      <c r="R376" s="34">
        <f t="shared" si="97"/>
        <v>2</v>
      </c>
      <c r="S376" s="34">
        <f t="shared" si="98"/>
        <v>4</v>
      </c>
      <c r="T376" s="34">
        <f t="shared" si="85"/>
        <v>2.1666666666666665</v>
      </c>
      <c r="U376" s="34">
        <f t="shared" si="99"/>
        <v>4.694444444444444</v>
      </c>
      <c r="V376" s="89">
        <f t="shared" si="86"/>
        <v>3.707079331235956</v>
      </c>
      <c r="W376" s="89">
        <f t="shared" si="87"/>
        <v>-1.0716535899579929</v>
      </c>
      <c r="X376" s="89">
        <f t="shared" si="88"/>
        <v>2</v>
      </c>
      <c r="Y376" s="89">
        <f t="shared" si="89"/>
        <v>-1.6886558510040304</v>
      </c>
      <c r="Z376" s="89">
        <f t="shared" si="90"/>
        <v>-0.08914570053608971</v>
      </c>
      <c r="AA376" s="89">
        <f t="shared" si="91"/>
        <v>1.1630417147178749</v>
      </c>
      <c r="AB376" s="89">
        <f t="shared" si="92"/>
        <v>-0.16666666666666666</v>
      </c>
      <c r="AC376" s="89">
        <f t="shared" si="93"/>
        <v>1.0738960141817853</v>
      </c>
      <c r="AD376" s="89">
        <f t="shared" si="100"/>
        <v>1.153252649275525</v>
      </c>
      <c r="AE376" s="89">
        <f t="shared" si="94"/>
        <v>1.0927706524848813</v>
      </c>
      <c r="AF376" s="34">
        <f t="shared" si="101"/>
        <v>1.194147698932233</v>
      </c>
    </row>
    <row r="377" spans="8:32" ht="12.75">
      <c r="H377" s="34">
        <f t="shared" si="95"/>
        <v>35.5</v>
      </c>
      <c r="I377" s="34">
        <v>355</v>
      </c>
      <c r="J377" s="34">
        <f t="shared" si="96"/>
        <v>356</v>
      </c>
      <c r="K377" s="34">
        <f>IF(I377&gt;=0,1,0)*Data!$D$3*Data!$D$17</f>
        <v>-2</v>
      </c>
      <c r="L377" s="34">
        <f>IF(I377&gt;99,1,0)*Data!$D$4*Data!$D$17</f>
        <v>4</v>
      </c>
      <c r="M377" s="34">
        <f>IF(I377&gt;199,1,0)*Data!$D$5*Data!$D$17</f>
        <v>-3</v>
      </c>
      <c r="N377" s="34">
        <f>IF(I377&gt;299,1,0)*Data!$D$6*Data!$D$17</f>
        <v>3</v>
      </c>
      <c r="O377" s="34">
        <f>IF(I377&gt;399,1,0)*Data!$D$7*Data!$D$17</f>
        <v>0</v>
      </c>
      <c r="P377" s="34">
        <f>IF(I377&gt;499,1,0)*Data!$D$8*Data!$D$17</f>
        <v>0</v>
      </c>
      <c r="Q377" s="34">
        <f>IF(I377&gt;599,1,0)*Data!$D$9*Data!$D$17</f>
        <v>0</v>
      </c>
      <c r="R377" s="34">
        <f t="shared" si="97"/>
        <v>2</v>
      </c>
      <c r="S377" s="34">
        <f t="shared" si="98"/>
        <v>4</v>
      </c>
      <c r="T377" s="34">
        <f t="shared" si="85"/>
        <v>2.1666666666666665</v>
      </c>
      <c r="U377" s="34">
        <f t="shared" si="99"/>
        <v>4.694444444444444</v>
      </c>
      <c r="V377" s="89">
        <f t="shared" si="86"/>
        <v>3.7175513067479216</v>
      </c>
      <c r="W377" s="89">
        <f t="shared" si="87"/>
        <v>-1.0892780700300535</v>
      </c>
      <c r="X377" s="89">
        <f t="shared" si="88"/>
        <v>2</v>
      </c>
      <c r="Y377" s="89">
        <f t="shared" si="89"/>
        <v>-1.6773411358908485</v>
      </c>
      <c r="Z377" s="89">
        <f t="shared" si="90"/>
        <v>-0.0906117961450913</v>
      </c>
      <c r="AA377" s="89">
        <f t="shared" si="91"/>
        <v>1.15524883871004</v>
      </c>
      <c r="AB377" s="89">
        <f t="shared" si="92"/>
        <v>-0.16666666666666666</v>
      </c>
      <c r="AC377" s="89">
        <f t="shared" si="93"/>
        <v>1.0646370425649487</v>
      </c>
      <c r="AD377" s="89">
        <f t="shared" si="100"/>
        <v>1.1334520324014405</v>
      </c>
      <c r="AE377" s="89">
        <f t="shared" si="94"/>
        <v>1.1020296241017178</v>
      </c>
      <c r="AF377" s="34">
        <f t="shared" si="101"/>
        <v>1.2144692923977733</v>
      </c>
    </row>
    <row r="378" spans="8:32" ht="12.75">
      <c r="H378" s="34">
        <f t="shared" si="95"/>
        <v>35.6</v>
      </c>
      <c r="I378" s="34">
        <v>356</v>
      </c>
      <c r="J378" s="34">
        <f t="shared" si="96"/>
        <v>357</v>
      </c>
      <c r="K378" s="34">
        <f>IF(I378&gt;=0,1,0)*Data!$D$3*Data!$D$17</f>
        <v>-2</v>
      </c>
      <c r="L378" s="34">
        <f>IF(I378&gt;99,1,0)*Data!$D$4*Data!$D$17</f>
        <v>4</v>
      </c>
      <c r="M378" s="34">
        <f>IF(I378&gt;199,1,0)*Data!$D$5*Data!$D$17</f>
        <v>-3</v>
      </c>
      <c r="N378" s="34">
        <f>IF(I378&gt;299,1,0)*Data!$D$6*Data!$D$17</f>
        <v>3</v>
      </c>
      <c r="O378" s="34">
        <f>IF(I378&gt;399,1,0)*Data!$D$7*Data!$D$17</f>
        <v>0</v>
      </c>
      <c r="P378" s="34">
        <f>IF(I378&gt;499,1,0)*Data!$D$8*Data!$D$17</f>
        <v>0</v>
      </c>
      <c r="Q378" s="34">
        <f>IF(I378&gt;599,1,0)*Data!$D$9*Data!$D$17</f>
        <v>0</v>
      </c>
      <c r="R378" s="34">
        <f t="shared" si="97"/>
        <v>2</v>
      </c>
      <c r="S378" s="34">
        <f t="shared" si="98"/>
        <v>4</v>
      </c>
      <c r="T378" s="34">
        <f t="shared" si="85"/>
        <v>2.1666666666666665</v>
      </c>
      <c r="U378" s="34">
        <f t="shared" si="99"/>
        <v>4.694444444444444</v>
      </c>
      <c r="V378" s="89">
        <f t="shared" si="86"/>
        <v>3.7280232822598873</v>
      </c>
      <c r="W378" s="89">
        <f t="shared" si="87"/>
        <v>-1.106783098486687</v>
      </c>
      <c r="X378" s="89">
        <f t="shared" si="88"/>
        <v>2</v>
      </c>
      <c r="Y378" s="89">
        <f t="shared" si="89"/>
        <v>-1.6658424814201997</v>
      </c>
      <c r="Z378" s="89">
        <f t="shared" si="90"/>
        <v>-0.09206795514954343</v>
      </c>
      <c r="AA378" s="89">
        <f t="shared" si="91"/>
        <v>1.1473292766485694</v>
      </c>
      <c r="AB378" s="89">
        <f t="shared" si="92"/>
        <v>-0.16666666666666666</v>
      </c>
      <c r="AC378" s="89">
        <f t="shared" si="93"/>
        <v>1.055261321499026</v>
      </c>
      <c r="AD378" s="89">
        <f t="shared" si="100"/>
        <v>1.1135764566518709</v>
      </c>
      <c r="AE378" s="89">
        <f t="shared" si="94"/>
        <v>1.1114053451676404</v>
      </c>
      <c r="AF378" s="34">
        <f t="shared" si="101"/>
        <v>1.235221841267202</v>
      </c>
    </row>
    <row r="379" spans="8:32" ht="12.75">
      <c r="H379" s="34">
        <f t="shared" si="95"/>
        <v>35.7</v>
      </c>
      <c r="I379" s="34">
        <v>357</v>
      </c>
      <c r="J379" s="34">
        <f t="shared" si="96"/>
        <v>358</v>
      </c>
      <c r="K379" s="34">
        <f>IF(I379&gt;=0,1,0)*Data!$D$3*Data!$D$17</f>
        <v>-2</v>
      </c>
      <c r="L379" s="34">
        <f>IF(I379&gt;99,1,0)*Data!$D$4*Data!$D$17</f>
        <v>4</v>
      </c>
      <c r="M379" s="34">
        <f>IF(I379&gt;199,1,0)*Data!$D$5*Data!$D$17</f>
        <v>-3</v>
      </c>
      <c r="N379" s="34">
        <f>IF(I379&gt;299,1,0)*Data!$D$6*Data!$D$17</f>
        <v>3</v>
      </c>
      <c r="O379" s="34">
        <f>IF(I379&gt;399,1,0)*Data!$D$7*Data!$D$17</f>
        <v>0</v>
      </c>
      <c r="P379" s="34">
        <f>IF(I379&gt;499,1,0)*Data!$D$8*Data!$D$17</f>
        <v>0</v>
      </c>
      <c r="Q379" s="34">
        <f>IF(I379&gt;599,1,0)*Data!$D$9*Data!$D$17</f>
        <v>0</v>
      </c>
      <c r="R379" s="34">
        <f t="shared" si="97"/>
        <v>2</v>
      </c>
      <c r="S379" s="34">
        <f t="shared" si="98"/>
        <v>4</v>
      </c>
      <c r="T379" s="34">
        <f t="shared" si="85"/>
        <v>2.1666666666666665</v>
      </c>
      <c r="U379" s="34">
        <f t="shared" si="99"/>
        <v>4.694444444444444</v>
      </c>
      <c r="V379" s="89">
        <f t="shared" si="86"/>
        <v>3.7384952577718535</v>
      </c>
      <c r="W379" s="89">
        <f t="shared" si="87"/>
        <v>-1.1241667557042605</v>
      </c>
      <c r="X379" s="89">
        <f t="shared" si="88"/>
        <v>2</v>
      </c>
      <c r="Y379" s="89">
        <f t="shared" si="89"/>
        <v>-1.654161148549124</v>
      </c>
      <c r="Z379" s="89">
        <f t="shared" si="90"/>
        <v>-0.09351401786520193</v>
      </c>
      <c r="AA379" s="89">
        <f t="shared" si="91"/>
        <v>1.1392838970026882</v>
      </c>
      <c r="AB379" s="89">
        <f t="shared" si="92"/>
        <v>-0.16666666666666666</v>
      </c>
      <c r="AC379" s="89">
        <f t="shared" si="93"/>
        <v>1.0457698791374863</v>
      </c>
      <c r="AD379" s="89">
        <f t="shared" si="100"/>
        <v>1.0936346401112327</v>
      </c>
      <c r="AE379" s="89">
        <f t="shared" si="94"/>
        <v>1.1208967875291802</v>
      </c>
      <c r="AF379" s="34">
        <f t="shared" si="101"/>
        <v>1.2564096082932361</v>
      </c>
    </row>
    <row r="380" spans="8:32" ht="12.75">
      <c r="H380" s="34">
        <f t="shared" si="95"/>
        <v>35.8</v>
      </c>
      <c r="I380" s="34">
        <v>358</v>
      </c>
      <c r="J380" s="34">
        <f t="shared" si="96"/>
        <v>359</v>
      </c>
      <c r="K380" s="34">
        <f>IF(I380&gt;=0,1,0)*Data!$D$3*Data!$D$17</f>
        <v>-2</v>
      </c>
      <c r="L380" s="34">
        <f>IF(I380&gt;99,1,0)*Data!$D$4*Data!$D$17</f>
        <v>4</v>
      </c>
      <c r="M380" s="34">
        <f>IF(I380&gt;199,1,0)*Data!$D$5*Data!$D$17</f>
        <v>-3</v>
      </c>
      <c r="N380" s="34">
        <f>IF(I380&gt;299,1,0)*Data!$D$6*Data!$D$17</f>
        <v>3</v>
      </c>
      <c r="O380" s="34">
        <f>IF(I380&gt;399,1,0)*Data!$D$7*Data!$D$17</f>
        <v>0</v>
      </c>
      <c r="P380" s="34">
        <f>IF(I380&gt;499,1,0)*Data!$D$8*Data!$D$17</f>
        <v>0</v>
      </c>
      <c r="Q380" s="34">
        <f>IF(I380&gt;599,1,0)*Data!$D$9*Data!$D$17</f>
        <v>0</v>
      </c>
      <c r="R380" s="34">
        <f t="shared" si="97"/>
        <v>2</v>
      </c>
      <c r="S380" s="34">
        <f t="shared" si="98"/>
        <v>4</v>
      </c>
      <c r="T380" s="34">
        <f t="shared" si="85"/>
        <v>2.1666666666666665</v>
      </c>
      <c r="U380" s="34">
        <f t="shared" si="99"/>
        <v>4.694444444444444</v>
      </c>
      <c r="V380" s="89">
        <f t="shared" si="86"/>
        <v>3.7489672332838193</v>
      </c>
      <c r="W380" s="89">
        <f t="shared" si="87"/>
        <v>-1.1414271353688623</v>
      </c>
      <c r="X380" s="89">
        <f t="shared" si="88"/>
        <v>2</v>
      </c>
      <c r="Y380" s="89">
        <f t="shared" si="89"/>
        <v>-1.6422984182674087</v>
      </c>
      <c r="Z380" s="89">
        <f t="shared" si="90"/>
        <v>-0.09494982571499425</v>
      </c>
      <c r="AA380" s="89">
        <f t="shared" si="91"/>
        <v>1.1311135820389384</v>
      </c>
      <c r="AB380" s="89">
        <f t="shared" si="92"/>
        <v>-0.16666666666666666</v>
      </c>
      <c r="AC380" s="89">
        <f t="shared" si="93"/>
        <v>1.036163756323944</v>
      </c>
      <c r="AD380" s="89">
        <f t="shared" si="100"/>
        <v>1.0736353299193457</v>
      </c>
      <c r="AE380" s="89">
        <f t="shared" si="94"/>
        <v>1.1305029103427224</v>
      </c>
      <c r="AF380" s="34">
        <f t="shared" si="101"/>
        <v>1.2780368302933656</v>
      </c>
    </row>
    <row r="381" spans="8:32" ht="12.75">
      <c r="H381" s="34">
        <f t="shared" si="95"/>
        <v>35.9</v>
      </c>
      <c r="I381" s="34">
        <v>359</v>
      </c>
      <c r="J381" s="34">
        <f t="shared" si="96"/>
        <v>360</v>
      </c>
      <c r="K381" s="34">
        <f>IF(I381&gt;=0,1,0)*Data!$D$3*Data!$D$17</f>
        <v>-2</v>
      </c>
      <c r="L381" s="34">
        <f>IF(I381&gt;99,1,0)*Data!$D$4*Data!$D$17</f>
        <v>4</v>
      </c>
      <c r="M381" s="34">
        <f>IF(I381&gt;199,1,0)*Data!$D$5*Data!$D$17</f>
        <v>-3</v>
      </c>
      <c r="N381" s="34">
        <f>IF(I381&gt;299,1,0)*Data!$D$6*Data!$D$17</f>
        <v>3</v>
      </c>
      <c r="O381" s="34">
        <f>IF(I381&gt;399,1,0)*Data!$D$7*Data!$D$17</f>
        <v>0</v>
      </c>
      <c r="P381" s="34">
        <f>IF(I381&gt;499,1,0)*Data!$D$8*Data!$D$17</f>
        <v>0</v>
      </c>
      <c r="Q381" s="34">
        <f>IF(I381&gt;599,1,0)*Data!$D$9*Data!$D$17</f>
        <v>0</v>
      </c>
      <c r="R381" s="34">
        <f t="shared" si="97"/>
        <v>2</v>
      </c>
      <c r="S381" s="34">
        <f t="shared" si="98"/>
        <v>4</v>
      </c>
      <c r="T381" s="34">
        <f t="shared" si="85"/>
        <v>2.1666666666666665</v>
      </c>
      <c r="U381" s="34">
        <f t="shared" si="99"/>
        <v>4.694444444444444</v>
      </c>
      <c r="V381" s="89">
        <f t="shared" si="86"/>
        <v>3.7594392087957855</v>
      </c>
      <c r="W381" s="89">
        <f t="shared" si="87"/>
        <v>-1.158562344685357</v>
      </c>
      <c r="X381" s="89">
        <f t="shared" si="88"/>
        <v>2</v>
      </c>
      <c r="Y381" s="89">
        <f t="shared" si="89"/>
        <v>-1.6302555914571089</v>
      </c>
      <c r="Z381" s="89">
        <f t="shared" si="90"/>
        <v>-0.0963752212464097</v>
      </c>
      <c r="AA381" s="89">
        <f t="shared" si="91"/>
        <v>1.1228192277244262</v>
      </c>
      <c r="AB381" s="89">
        <f t="shared" si="92"/>
        <v>-0.16666666666666666</v>
      </c>
      <c r="AC381" s="89">
        <f t="shared" si="93"/>
        <v>1.0264440064780165</v>
      </c>
      <c r="AD381" s="89">
        <f t="shared" si="100"/>
        <v>1.0535872984346424</v>
      </c>
      <c r="AE381" s="89">
        <f t="shared" si="94"/>
        <v>1.14022266018865</v>
      </c>
      <c r="AF381" s="34">
        <f t="shared" si="101"/>
        <v>1.3001077148076816</v>
      </c>
    </row>
    <row r="382" spans="8:32" ht="12.75">
      <c r="H382" s="34">
        <f t="shared" si="95"/>
        <v>36</v>
      </c>
      <c r="I382" s="34">
        <v>360</v>
      </c>
      <c r="J382" s="34">
        <f t="shared" si="96"/>
        <v>361</v>
      </c>
      <c r="K382" s="34">
        <f>IF(I382&gt;=0,1,0)*Data!$D$3*Data!$D$17</f>
        <v>-2</v>
      </c>
      <c r="L382" s="34">
        <f>IF(I382&gt;99,1,0)*Data!$D$4*Data!$D$17</f>
        <v>4</v>
      </c>
      <c r="M382" s="34">
        <f>IF(I382&gt;199,1,0)*Data!$D$5*Data!$D$17</f>
        <v>-3</v>
      </c>
      <c r="N382" s="34">
        <f>IF(I382&gt;299,1,0)*Data!$D$6*Data!$D$17</f>
        <v>3</v>
      </c>
      <c r="O382" s="34">
        <f>IF(I382&gt;399,1,0)*Data!$D$7*Data!$D$17</f>
        <v>0</v>
      </c>
      <c r="P382" s="34">
        <f>IF(I382&gt;499,1,0)*Data!$D$8*Data!$D$17</f>
        <v>0</v>
      </c>
      <c r="Q382" s="34">
        <f>IF(I382&gt;599,1,0)*Data!$D$9*Data!$D$17</f>
        <v>0</v>
      </c>
      <c r="R382" s="34">
        <f t="shared" si="97"/>
        <v>2</v>
      </c>
      <c r="S382" s="34">
        <f t="shared" si="98"/>
        <v>4</v>
      </c>
      <c r="T382" s="34">
        <f t="shared" si="85"/>
        <v>2.1666666666666665</v>
      </c>
      <c r="U382" s="34">
        <f t="shared" si="99"/>
        <v>4.694444444444444</v>
      </c>
      <c r="V382" s="89">
        <f t="shared" si="86"/>
        <v>3.7699111843077513</v>
      </c>
      <c r="W382" s="89">
        <f t="shared" si="87"/>
        <v>-1.1755705045849454</v>
      </c>
      <c r="X382" s="89">
        <f t="shared" si="88"/>
        <v>2</v>
      </c>
      <c r="Y382" s="89">
        <f t="shared" si="89"/>
        <v>-1.6180339887498956</v>
      </c>
      <c r="Z382" s="89">
        <f t="shared" si="90"/>
        <v>-0.09779004814876541</v>
      </c>
      <c r="AA382" s="89">
        <f t="shared" si="91"/>
        <v>1.1144017436285718</v>
      </c>
      <c r="AB382" s="89">
        <f t="shared" si="92"/>
        <v>-0.16666666666666666</v>
      </c>
      <c r="AC382" s="89">
        <f t="shared" si="93"/>
        <v>1.0166116954798063</v>
      </c>
      <c r="AD382" s="89">
        <f t="shared" si="100"/>
        <v>1.0334993393863265</v>
      </c>
      <c r="AE382" s="89">
        <f t="shared" si="94"/>
        <v>1.1500549711868602</v>
      </c>
      <c r="AF382" s="34">
        <f t="shared" si="101"/>
        <v>1.3226264367516098</v>
      </c>
    </row>
    <row r="383" spans="8:32" ht="12.75">
      <c r="H383" s="34">
        <f t="shared" si="95"/>
        <v>36.1</v>
      </c>
      <c r="I383" s="34">
        <v>361</v>
      </c>
      <c r="J383" s="34">
        <f t="shared" si="96"/>
        <v>362</v>
      </c>
      <c r="K383" s="34">
        <f>IF(I383&gt;=0,1,0)*Data!$D$3*Data!$D$17</f>
        <v>-2</v>
      </c>
      <c r="L383" s="34">
        <f>IF(I383&gt;99,1,0)*Data!$D$4*Data!$D$17</f>
        <v>4</v>
      </c>
      <c r="M383" s="34">
        <f>IF(I383&gt;199,1,0)*Data!$D$5*Data!$D$17</f>
        <v>-3</v>
      </c>
      <c r="N383" s="34">
        <f>IF(I383&gt;299,1,0)*Data!$D$6*Data!$D$17</f>
        <v>3</v>
      </c>
      <c r="O383" s="34">
        <f>IF(I383&gt;399,1,0)*Data!$D$7*Data!$D$17</f>
        <v>0</v>
      </c>
      <c r="P383" s="34">
        <f>IF(I383&gt;499,1,0)*Data!$D$8*Data!$D$17</f>
        <v>0</v>
      </c>
      <c r="Q383" s="34">
        <f>IF(I383&gt;599,1,0)*Data!$D$9*Data!$D$17</f>
        <v>0</v>
      </c>
      <c r="R383" s="34">
        <f t="shared" si="97"/>
        <v>2</v>
      </c>
      <c r="S383" s="34">
        <f t="shared" si="98"/>
        <v>4</v>
      </c>
      <c r="T383" s="34">
        <f t="shared" si="85"/>
        <v>2.1666666666666665</v>
      </c>
      <c r="U383" s="34">
        <f t="shared" si="99"/>
        <v>4.694444444444444</v>
      </c>
      <c r="V383" s="89">
        <f t="shared" si="86"/>
        <v>3.7803831598197175</v>
      </c>
      <c r="W383" s="89">
        <f t="shared" si="87"/>
        <v>-1.192449749931231</v>
      </c>
      <c r="X383" s="89">
        <f t="shared" si="88"/>
        <v>2</v>
      </c>
      <c r="Y383" s="89">
        <f t="shared" si="89"/>
        <v>-1.6056349503822296</v>
      </c>
      <c r="Z383" s="89">
        <f t="shared" si="90"/>
        <v>-0.09919415127034795</v>
      </c>
      <c r="AA383" s="89">
        <f t="shared" si="91"/>
        <v>1.105862052823362</v>
      </c>
      <c r="AB383" s="89">
        <f t="shared" si="92"/>
        <v>-0.16666666666666666</v>
      </c>
      <c r="AC383" s="89">
        <f t="shared" si="93"/>
        <v>1.006667901553014</v>
      </c>
      <c r="AD383" s="89">
        <f t="shared" si="100"/>
        <v>1.0133802640171488</v>
      </c>
      <c r="AE383" s="89">
        <f t="shared" si="94"/>
        <v>1.1599987651136525</v>
      </c>
      <c r="AF383" s="34">
        <f t="shared" si="101"/>
        <v>1.3455971350651987</v>
      </c>
    </row>
    <row r="384" spans="8:32" ht="12.75">
      <c r="H384" s="34">
        <f t="shared" si="95"/>
        <v>36.2</v>
      </c>
      <c r="I384" s="34">
        <v>362</v>
      </c>
      <c r="J384" s="34">
        <f t="shared" si="96"/>
        <v>363</v>
      </c>
      <c r="K384" s="34">
        <f>IF(I384&gt;=0,1,0)*Data!$D$3*Data!$D$17</f>
        <v>-2</v>
      </c>
      <c r="L384" s="34">
        <f>IF(I384&gt;99,1,0)*Data!$D$4*Data!$D$17</f>
        <v>4</v>
      </c>
      <c r="M384" s="34">
        <f>IF(I384&gt;199,1,0)*Data!$D$5*Data!$D$17</f>
        <v>-3</v>
      </c>
      <c r="N384" s="34">
        <f>IF(I384&gt;299,1,0)*Data!$D$6*Data!$D$17</f>
        <v>3</v>
      </c>
      <c r="O384" s="34">
        <f>IF(I384&gt;399,1,0)*Data!$D$7*Data!$D$17</f>
        <v>0</v>
      </c>
      <c r="P384" s="34">
        <f>IF(I384&gt;499,1,0)*Data!$D$8*Data!$D$17</f>
        <v>0</v>
      </c>
      <c r="Q384" s="34">
        <f>IF(I384&gt;599,1,0)*Data!$D$9*Data!$D$17</f>
        <v>0</v>
      </c>
      <c r="R384" s="34">
        <f t="shared" si="97"/>
        <v>2</v>
      </c>
      <c r="S384" s="34">
        <f t="shared" si="98"/>
        <v>4</v>
      </c>
      <c r="T384" s="34">
        <f t="shared" si="85"/>
        <v>2.1666666666666665</v>
      </c>
      <c r="U384" s="34">
        <f t="shared" si="99"/>
        <v>4.694444444444444</v>
      </c>
      <c r="V384" s="89">
        <f t="shared" si="86"/>
        <v>3.7908551353316833</v>
      </c>
      <c r="W384" s="89">
        <f t="shared" si="87"/>
        <v>-1.2091982297247488</v>
      </c>
      <c r="X384" s="89">
        <f t="shared" si="88"/>
        <v>2</v>
      </c>
      <c r="Y384" s="89">
        <f t="shared" si="89"/>
        <v>-1.5930598360483932</v>
      </c>
      <c r="Z384" s="89">
        <f t="shared" si="90"/>
        <v>-0.10058737663542718</v>
      </c>
      <c r="AA384" s="89">
        <f t="shared" si="91"/>
        <v>1.0972010917821275</v>
      </c>
      <c r="AB384" s="89">
        <f t="shared" si="92"/>
        <v>-0.16666666666666666</v>
      </c>
      <c r="AC384" s="89">
        <f t="shared" si="93"/>
        <v>0.9966137151467004</v>
      </c>
      <c r="AD384" s="89">
        <f t="shared" si="100"/>
        <v>0.9932388972185084</v>
      </c>
      <c r="AE384" s="89">
        <f t="shared" si="94"/>
        <v>1.170052951519966</v>
      </c>
      <c r="AF384" s="34">
        <f t="shared" si="101"/>
        <v>1.369023909360584</v>
      </c>
    </row>
    <row r="385" spans="8:32" ht="12.75">
      <c r="H385" s="34">
        <f t="shared" si="95"/>
        <v>36.3</v>
      </c>
      <c r="I385" s="34">
        <v>363</v>
      </c>
      <c r="J385" s="34">
        <f t="shared" si="96"/>
        <v>364</v>
      </c>
      <c r="K385" s="34">
        <f>IF(I385&gt;=0,1,0)*Data!$D$3*Data!$D$17</f>
        <v>-2</v>
      </c>
      <c r="L385" s="34">
        <f>IF(I385&gt;99,1,0)*Data!$D$4*Data!$D$17</f>
        <v>4</v>
      </c>
      <c r="M385" s="34">
        <f>IF(I385&gt;199,1,0)*Data!$D$5*Data!$D$17</f>
        <v>-3</v>
      </c>
      <c r="N385" s="34">
        <f>IF(I385&gt;299,1,0)*Data!$D$6*Data!$D$17</f>
        <v>3</v>
      </c>
      <c r="O385" s="34">
        <f>IF(I385&gt;399,1,0)*Data!$D$7*Data!$D$17</f>
        <v>0</v>
      </c>
      <c r="P385" s="34">
        <f>IF(I385&gt;499,1,0)*Data!$D$8*Data!$D$17</f>
        <v>0</v>
      </c>
      <c r="Q385" s="34">
        <f>IF(I385&gt;599,1,0)*Data!$D$9*Data!$D$17</f>
        <v>0</v>
      </c>
      <c r="R385" s="34">
        <f t="shared" si="97"/>
        <v>2</v>
      </c>
      <c r="S385" s="34">
        <f t="shared" si="98"/>
        <v>4</v>
      </c>
      <c r="T385" s="34">
        <f t="shared" si="85"/>
        <v>2.1666666666666665</v>
      </c>
      <c r="U385" s="34">
        <f t="shared" si="99"/>
        <v>4.694444444444444</v>
      </c>
      <c r="V385" s="89">
        <f t="shared" si="86"/>
        <v>3.8013271108436495</v>
      </c>
      <c r="W385" s="89">
        <f t="shared" si="87"/>
        <v>-1.2258141073059525</v>
      </c>
      <c r="X385" s="89">
        <f t="shared" si="88"/>
        <v>2</v>
      </c>
      <c r="Y385" s="89">
        <f t="shared" si="89"/>
        <v>-1.580310024751381</v>
      </c>
      <c r="Z385" s="89">
        <f t="shared" si="90"/>
        <v>-0.10196957146114169</v>
      </c>
      <c r="AA385" s="89">
        <f t="shared" si="91"/>
        <v>1.0884198102768465</v>
      </c>
      <c r="AB385" s="89">
        <f t="shared" si="92"/>
        <v>-0.16666666666666666</v>
      </c>
      <c r="AC385" s="89">
        <f t="shared" si="93"/>
        <v>0.9864502388157048</v>
      </c>
      <c r="AD385" s="89">
        <f t="shared" si="100"/>
        <v>0.9730840736595611</v>
      </c>
      <c r="AE385" s="89">
        <f t="shared" si="94"/>
        <v>1.1802164278509617</v>
      </c>
      <c r="AF385" s="34">
        <f t="shared" si="101"/>
        <v>1.3929108165692843</v>
      </c>
    </row>
    <row r="386" spans="8:32" ht="12.75">
      <c r="H386" s="34">
        <f t="shared" si="95"/>
        <v>36.4</v>
      </c>
      <c r="I386" s="34">
        <v>364</v>
      </c>
      <c r="J386" s="34">
        <f t="shared" si="96"/>
        <v>365</v>
      </c>
      <c r="K386" s="34">
        <f>IF(I386&gt;=0,1,0)*Data!$D$3*Data!$D$17</f>
        <v>-2</v>
      </c>
      <c r="L386" s="34">
        <f>IF(I386&gt;99,1,0)*Data!$D$4*Data!$D$17</f>
        <v>4</v>
      </c>
      <c r="M386" s="34">
        <f>IF(I386&gt;199,1,0)*Data!$D$5*Data!$D$17</f>
        <v>-3</v>
      </c>
      <c r="N386" s="34">
        <f>IF(I386&gt;299,1,0)*Data!$D$6*Data!$D$17</f>
        <v>3</v>
      </c>
      <c r="O386" s="34">
        <f>IF(I386&gt;399,1,0)*Data!$D$7*Data!$D$17</f>
        <v>0</v>
      </c>
      <c r="P386" s="34">
        <f>IF(I386&gt;499,1,0)*Data!$D$8*Data!$D$17</f>
        <v>0</v>
      </c>
      <c r="Q386" s="34">
        <f>IF(I386&gt;599,1,0)*Data!$D$9*Data!$D$17</f>
        <v>0</v>
      </c>
      <c r="R386" s="34">
        <f t="shared" si="97"/>
        <v>2</v>
      </c>
      <c r="S386" s="34">
        <f t="shared" si="98"/>
        <v>4</v>
      </c>
      <c r="T386" s="34">
        <f t="shared" si="85"/>
        <v>2.1666666666666665</v>
      </c>
      <c r="U386" s="34">
        <f t="shared" si="99"/>
        <v>4.694444444444444</v>
      </c>
      <c r="V386" s="89">
        <f t="shared" si="86"/>
        <v>3.8117990863556153</v>
      </c>
      <c r="W386" s="89">
        <f t="shared" si="87"/>
        <v>-1.24229556055662</v>
      </c>
      <c r="X386" s="89">
        <f t="shared" si="88"/>
        <v>2</v>
      </c>
      <c r="Y386" s="89">
        <f t="shared" si="89"/>
        <v>-1.5673869146516803</v>
      </c>
      <c r="Z386" s="89">
        <f t="shared" si="90"/>
        <v>-0.10334058417425278</v>
      </c>
      <c r="AA386" s="89">
        <f t="shared" si="91"/>
        <v>1.0795191712739927</v>
      </c>
      <c r="AB386" s="89">
        <f t="shared" si="92"/>
        <v>-0.16666666666666666</v>
      </c>
      <c r="AC386" s="89">
        <f t="shared" si="93"/>
        <v>0.9761785870997399</v>
      </c>
      <c r="AD386" s="89">
        <f t="shared" si="100"/>
        <v>0.9529246339120445</v>
      </c>
      <c r="AE386" s="89">
        <f t="shared" si="94"/>
        <v>1.1904880795669266</v>
      </c>
      <c r="AF386" s="34">
        <f t="shared" si="101"/>
        <v>1.417261867590949</v>
      </c>
    </row>
    <row r="387" spans="8:32" ht="12.75">
      <c r="H387" s="34">
        <f t="shared" si="95"/>
        <v>36.5</v>
      </c>
      <c r="I387" s="34">
        <v>365</v>
      </c>
      <c r="J387" s="34">
        <f t="shared" si="96"/>
        <v>366</v>
      </c>
      <c r="K387" s="34">
        <f>IF(I387&gt;=0,1,0)*Data!$D$3*Data!$D$17</f>
        <v>-2</v>
      </c>
      <c r="L387" s="34">
        <f>IF(I387&gt;99,1,0)*Data!$D$4*Data!$D$17</f>
        <v>4</v>
      </c>
      <c r="M387" s="34">
        <f>IF(I387&gt;199,1,0)*Data!$D$5*Data!$D$17</f>
        <v>-3</v>
      </c>
      <c r="N387" s="34">
        <f>IF(I387&gt;299,1,0)*Data!$D$6*Data!$D$17</f>
        <v>3</v>
      </c>
      <c r="O387" s="34">
        <f>IF(I387&gt;399,1,0)*Data!$D$7*Data!$D$17</f>
        <v>0</v>
      </c>
      <c r="P387" s="34">
        <f>IF(I387&gt;499,1,0)*Data!$D$8*Data!$D$17</f>
        <v>0</v>
      </c>
      <c r="Q387" s="34">
        <f>IF(I387&gt;599,1,0)*Data!$D$9*Data!$D$17</f>
        <v>0</v>
      </c>
      <c r="R387" s="34">
        <f t="shared" si="97"/>
        <v>2</v>
      </c>
      <c r="S387" s="34">
        <f t="shared" si="98"/>
        <v>4</v>
      </c>
      <c r="T387" s="34">
        <f t="shared" si="85"/>
        <v>2.1666666666666665</v>
      </c>
      <c r="U387" s="34">
        <f t="shared" si="99"/>
        <v>4.694444444444444</v>
      </c>
      <c r="V387" s="89">
        <f t="shared" si="86"/>
        <v>3.8222710618675815</v>
      </c>
      <c r="W387" s="89">
        <f t="shared" si="87"/>
        <v>-1.2586407820996743</v>
      </c>
      <c r="X387" s="89">
        <f t="shared" si="88"/>
        <v>2</v>
      </c>
      <c r="Y387" s="89">
        <f t="shared" si="89"/>
        <v>-1.554291922913942</v>
      </c>
      <c r="Z387" s="89">
        <f t="shared" si="90"/>
        <v>-0.10470026442776668</v>
      </c>
      <c r="AA387" s="89">
        <f t="shared" si="91"/>
        <v>1.0705001508289327</v>
      </c>
      <c r="AB387" s="89">
        <f t="shared" si="92"/>
        <v>-0.16666666666666666</v>
      </c>
      <c r="AC387" s="89">
        <f t="shared" si="93"/>
        <v>0.965799886401166</v>
      </c>
      <c r="AD387" s="89">
        <f t="shared" si="100"/>
        <v>0.9327694205725051</v>
      </c>
      <c r="AE387" s="89">
        <f t="shared" si="94"/>
        <v>1.2008667802655006</v>
      </c>
      <c r="AF387" s="34">
        <f t="shared" si="101"/>
        <v>1.4420810239452302</v>
      </c>
    </row>
    <row r="388" spans="8:32" ht="12.75">
      <c r="H388" s="34">
        <f t="shared" si="95"/>
        <v>36.6</v>
      </c>
      <c r="I388" s="34">
        <v>366</v>
      </c>
      <c r="J388" s="34">
        <f t="shared" si="96"/>
        <v>367</v>
      </c>
      <c r="K388" s="34">
        <f>IF(I388&gt;=0,1,0)*Data!$D$3*Data!$D$17</f>
        <v>-2</v>
      </c>
      <c r="L388" s="34">
        <f>IF(I388&gt;99,1,0)*Data!$D$4*Data!$D$17</f>
        <v>4</v>
      </c>
      <c r="M388" s="34">
        <f>IF(I388&gt;199,1,0)*Data!$D$5*Data!$D$17</f>
        <v>-3</v>
      </c>
      <c r="N388" s="34">
        <f>IF(I388&gt;299,1,0)*Data!$D$6*Data!$D$17</f>
        <v>3</v>
      </c>
      <c r="O388" s="34">
        <f>IF(I388&gt;399,1,0)*Data!$D$7*Data!$D$17</f>
        <v>0</v>
      </c>
      <c r="P388" s="34">
        <f>IF(I388&gt;499,1,0)*Data!$D$8*Data!$D$17</f>
        <v>0</v>
      </c>
      <c r="Q388" s="34">
        <f>IF(I388&gt;599,1,0)*Data!$D$9*Data!$D$17</f>
        <v>0</v>
      </c>
      <c r="R388" s="34">
        <f t="shared" si="97"/>
        <v>2</v>
      </c>
      <c r="S388" s="34">
        <f t="shared" si="98"/>
        <v>4</v>
      </c>
      <c r="T388" s="34">
        <f t="shared" si="85"/>
        <v>2.1666666666666665</v>
      </c>
      <c r="U388" s="34">
        <f t="shared" si="99"/>
        <v>4.694444444444444</v>
      </c>
      <c r="V388" s="89">
        <f t="shared" si="86"/>
        <v>3.8327430373795472</v>
      </c>
      <c r="W388" s="89">
        <f t="shared" si="87"/>
        <v>-1.2748479794973786</v>
      </c>
      <c r="X388" s="89">
        <f t="shared" si="88"/>
        <v>2</v>
      </c>
      <c r="Y388" s="89">
        <f t="shared" si="89"/>
        <v>-1.5410264855515792</v>
      </c>
      <c r="Z388" s="89">
        <f t="shared" si="90"/>
        <v>-0.1060484631174213</v>
      </c>
      <c r="AA388" s="89">
        <f t="shared" si="91"/>
        <v>1.0613637379788947</v>
      </c>
      <c r="AB388" s="89">
        <f t="shared" si="92"/>
        <v>-0.16666666666666666</v>
      </c>
      <c r="AC388" s="89">
        <f t="shared" si="93"/>
        <v>0.9553152748614734</v>
      </c>
      <c r="AD388" s="89">
        <f t="shared" si="100"/>
        <v>0.9126272743836524</v>
      </c>
      <c r="AE388" s="89">
        <f t="shared" si="94"/>
        <v>1.2113513918051932</v>
      </c>
      <c r="AF388" s="34">
        <f t="shared" si="101"/>
        <v>1.4673721944283789</v>
      </c>
    </row>
    <row r="389" spans="8:32" ht="12.75">
      <c r="H389" s="34">
        <f t="shared" si="95"/>
        <v>36.7</v>
      </c>
      <c r="I389" s="34">
        <v>367</v>
      </c>
      <c r="J389" s="34">
        <f t="shared" si="96"/>
        <v>368</v>
      </c>
      <c r="K389" s="34">
        <f>IF(I389&gt;=0,1,0)*Data!$D$3*Data!$D$17</f>
        <v>-2</v>
      </c>
      <c r="L389" s="34">
        <f>IF(I389&gt;99,1,0)*Data!$D$4*Data!$D$17</f>
        <v>4</v>
      </c>
      <c r="M389" s="34">
        <f>IF(I389&gt;199,1,0)*Data!$D$5*Data!$D$17</f>
        <v>-3</v>
      </c>
      <c r="N389" s="34">
        <f>IF(I389&gt;299,1,0)*Data!$D$6*Data!$D$17</f>
        <v>3</v>
      </c>
      <c r="O389" s="34">
        <f>IF(I389&gt;399,1,0)*Data!$D$7*Data!$D$17</f>
        <v>0</v>
      </c>
      <c r="P389" s="34">
        <f>IF(I389&gt;499,1,0)*Data!$D$8*Data!$D$17</f>
        <v>0</v>
      </c>
      <c r="Q389" s="34">
        <f>IF(I389&gt;599,1,0)*Data!$D$9*Data!$D$17</f>
        <v>0</v>
      </c>
      <c r="R389" s="34">
        <f t="shared" si="97"/>
        <v>2</v>
      </c>
      <c r="S389" s="34">
        <f t="shared" si="98"/>
        <v>4</v>
      </c>
      <c r="T389" s="34">
        <f t="shared" si="85"/>
        <v>2.1666666666666665</v>
      </c>
      <c r="U389" s="34">
        <f t="shared" si="99"/>
        <v>4.694444444444444</v>
      </c>
      <c r="V389" s="89">
        <f t="shared" si="86"/>
        <v>3.8432150128915135</v>
      </c>
      <c r="W389" s="89">
        <f t="shared" si="87"/>
        <v>-1.2909153754479006</v>
      </c>
      <c r="X389" s="89">
        <f t="shared" si="88"/>
        <v>2</v>
      </c>
      <c r="Y389" s="89">
        <f t="shared" si="89"/>
        <v>-1.5275920572692847</v>
      </c>
      <c r="Z389" s="89">
        <f t="shared" si="90"/>
        <v>-0.1073850323980376</v>
      </c>
      <c r="AA389" s="89">
        <f t="shared" si="91"/>
        <v>1.0521109346345046</v>
      </c>
      <c r="AB389" s="89">
        <f t="shared" si="92"/>
        <v>-0.16666666666666666</v>
      </c>
      <c r="AC389" s="89">
        <f t="shared" si="93"/>
        <v>0.9447259022364669</v>
      </c>
      <c r="AD389" s="89">
        <f t="shared" si="100"/>
        <v>0.8925070303565065</v>
      </c>
      <c r="AE389" s="89">
        <f t="shared" si="94"/>
        <v>1.2219407644301996</v>
      </c>
      <c r="AF389" s="34">
        <f t="shared" si="101"/>
        <v>1.4931392317762606</v>
      </c>
    </row>
    <row r="390" spans="8:32" ht="12.75">
      <c r="H390" s="34">
        <f t="shared" si="95"/>
        <v>36.8</v>
      </c>
      <c r="I390" s="34">
        <v>368</v>
      </c>
      <c r="J390" s="34">
        <f t="shared" si="96"/>
        <v>369</v>
      </c>
      <c r="K390" s="34">
        <f>IF(I390&gt;=0,1,0)*Data!$D$3*Data!$D$17</f>
        <v>-2</v>
      </c>
      <c r="L390" s="34">
        <f>IF(I390&gt;99,1,0)*Data!$D$4*Data!$D$17</f>
        <v>4</v>
      </c>
      <c r="M390" s="34">
        <f>IF(I390&gt;199,1,0)*Data!$D$5*Data!$D$17</f>
        <v>-3</v>
      </c>
      <c r="N390" s="34">
        <f>IF(I390&gt;299,1,0)*Data!$D$6*Data!$D$17</f>
        <v>3</v>
      </c>
      <c r="O390" s="34">
        <f>IF(I390&gt;399,1,0)*Data!$D$7*Data!$D$17</f>
        <v>0</v>
      </c>
      <c r="P390" s="34">
        <f>IF(I390&gt;499,1,0)*Data!$D$8*Data!$D$17</f>
        <v>0</v>
      </c>
      <c r="Q390" s="34">
        <f>IF(I390&gt;599,1,0)*Data!$D$9*Data!$D$17</f>
        <v>0</v>
      </c>
      <c r="R390" s="34">
        <f t="shared" si="97"/>
        <v>2</v>
      </c>
      <c r="S390" s="34">
        <f t="shared" si="98"/>
        <v>4</v>
      </c>
      <c r="T390" s="34">
        <f t="shared" si="85"/>
        <v>2.1666666666666665</v>
      </c>
      <c r="U390" s="34">
        <f t="shared" si="99"/>
        <v>4.694444444444444</v>
      </c>
      <c r="V390" s="89">
        <f t="shared" si="86"/>
        <v>3.8536869884034792</v>
      </c>
      <c r="W390" s="89">
        <f t="shared" si="87"/>
        <v>-1.30684120798021</v>
      </c>
      <c r="X390" s="89">
        <f t="shared" si="88"/>
        <v>2</v>
      </c>
      <c r="Y390" s="89">
        <f t="shared" si="89"/>
        <v>-1.5139901113035135</v>
      </c>
      <c r="Z390" s="89">
        <f t="shared" si="90"/>
        <v>-0.10870982569973206</v>
      </c>
      <c r="AA390" s="89">
        <f t="shared" si="91"/>
        <v>1.0427427554699196</v>
      </c>
      <c r="AB390" s="89">
        <f t="shared" si="92"/>
        <v>-0.16666666666666666</v>
      </c>
      <c r="AC390" s="89">
        <f t="shared" si="93"/>
        <v>0.9340329297701875</v>
      </c>
      <c r="AD390" s="89">
        <f t="shared" si="100"/>
        <v>0.8724175138950799</v>
      </c>
      <c r="AE390" s="89">
        <f t="shared" si="94"/>
        <v>1.232633736896479</v>
      </c>
      <c r="AF390" s="34">
        <f t="shared" si="101"/>
        <v>1.5193859293353784</v>
      </c>
    </row>
    <row r="391" spans="8:32" ht="12.75">
      <c r="H391" s="34">
        <f t="shared" si="95"/>
        <v>36.9</v>
      </c>
      <c r="I391" s="34">
        <v>369</v>
      </c>
      <c r="J391" s="34">
        <f t="shared" si="96"/>
        <v>370</v>
      </c>
      <c r="K391" s="34">
        <f>IF(I391&gt;=0,1,0)*Data!$D$3*Data!$D$17</f>
        <v>-2</v>
      </c>
      <c r="L391" s="34">
        <f>IF(I391&gt;99,1,0)*Data!$D$4*Data!$D$17</f>
        <v>4</v>
      </c>
      <c r="M391" s="34">
        <f>IF(I391&gt;199,1,0)*Data!$D$5*Data!$D$17</f>
        <v>-3</v>
      </c>
      <c r="N391" s="34">
        <f>IF(I391&gt;299,1,0)*Data!$D$6*Data!$D$17</f>
        <v>3</v>
      </c>
      <c r="O391" s="34">
        <f>IF(I391&gt;399,1,0)*Data!$D$7*Data!$D$17</f>
        <v>0</v>
      </c>
      <c r="P391" s="34">
        <f>IF(I391&gt;499,1,0)*Data!$D$8*Data!$D$17</f>
        <v>0</v>
      </c>
      <c r="Q391" s="34">
        <f>IF(I391&gt;599,1,0)*Data!$D$9*Data!$D$17</f>
        <v>0</v>
      </c>
      <c r="R391" s="34">
        <f t="shared" si="97"/>
        <v>2</v>
      </c>
      <c r="S391" s="34">
        <f t="shared" si="98"/>
        <v>4</v>
      </c>
      <c r="T391" s="34">
        <f t="shared" si="85"/>
        <v>2.1666666666666665</v>
      </c>
      <c r="U391" s="34">
        <f t="shared" si="99"/>
        <v>4.694444444444444</v>
      </c>
      <c r="V391" s="89">
        <f t="shared" si="86"/>
        <v>3.8641589639154454</v>
      </c>
      <c r="W391" s="89">
        <f t="shared" si="87"/>
        <v>-1.3226237306473034</v>
      </c>
      <c r="X391" s="89">
        <f t="shared" si="88"/>
        <v>2</v>
      </c>
      <c r="Y391" s="89">
        <f t="shared" si="89"/>
        <v>-1.5002221392609194</v>
      </c>
      <c r="Z391" s="89">
        <f t="shared" si="90"/>
        <v>-0.11002269774399023</v>
      </c>
      <c r="AA391" s="89">
        <f t="shared" si="91"/>
        <v>1.0332602278115541</v>
      </c>
      <c r="AB391" s="89">
        <f t="shared" si="92"/>
        <v>-0.16666666666666666</v>
      </c>
      <c r="AC391" s="89">
        <f t="shared" si="93"/>
        <v>0.9232375300675639</v>
      </c>
      <c r="AD391" s="89">
        <f t="shared" si="100"/>
        <v>0.852367536925256</v>
      </c>
      <c r="AE391" s="89">
        <f t="shared" si="94"/>
        <v>1.2434291365991026</v>
      </c>
      <c r="AF391" s="34">
        <f t="shared" si="101"/>
        <v>1.5461160177435898</v>
      </c>
    </row>
    <row r="392" spans="8:32" ht="12.75">
      <c r="H392" s="34">
        <f t="shared" si="95"/>
        <v>37</v>
      </c>
      <c r="I392" s="34">
        <v>370</v>
      </c>
      <c r="J392" s="34">
        <f t="shared" si="96"/>
        <v>371</v>
      </c>
      <c r="K392" s="34">
        <f>IF(I392&gt;=0,1,0)*Data!$D$3*Data!$D$17</f>
        <v>-2</v>
      </c>
      <c r="L392" s="34">
        <f>IF(I392&gt;99,1,0)*Data!$D$4*Data!$D$17</f>
        <v>4</v>
      </c>
      <c r="M392" s="34">
        <f>IF(I392&gt;199,1,0)*Data!$D$5*Data!$D$17</f>
        <v>-3</v>
      </c>
      <c r="N392" s="34">
        <f>IF(I392&gt;299,1,0)*Data!$D$6*Data!$D$17</f>
        <v>3</v>
      </c>
      <c r="O392" s="34">
        <f>IF(I392&gt;399,1,0)*Data!$D$7*Data!$D$17</f>
        <v>0</v>
      </c>
      <c r="P392" s="34">
        <f>IF(I392&gt;499,1,0)*Data!$D$8*Data!$D$17</f>
        <v>0</v>
      </c>
      <c r="Q392" s="34">
        <f>IF(I392&gt;599,1,0)*Data!$D$9*Data!$D$17</f>
        <v>0</v>
      </c>
      <c r="R392" s="34">
        <f t="shared" si="97"/>
        <v>2</v>
      </c>
      <c r="S392" s="34">
        <f t="shared" si="98"/>
        <v>4</v>
      </c>
      <c r="T392" s="34">
        <f t="shared" si="85"/>
        <v>2.1666666666666665</v>
      </c>
      <c r="U392" s="34">
        <f t="shared" si="99"/>
        <v>4.694444444444444</v>
      </c>
      <c r="V392" s="89">
        <f t="shared" si="86"/>
        <v>3.874630939427411</v>
      </c>
      <c r="W392" s="89">
        <f t="shared" si="87"/>
        <v>-1.3382612127177158</v>
      </c>
      <c r="X392" s="89">
        <f t="shared" si="88"/>
        <v>2</v>
      </c>
      <c r="Y392" s="89">
        <f t="shared" si="89"/>
        <v>-1.4862896509547892</v>
      </c>
      <c r="Z392" s="89">
        <f t="shared" si="90"/>
        <v>-0.1113235045595976</v>
      </c>
      <c r="AA392" s="89">
        <f t="shared" si="91"/>
        <v>1.023664391525425</v>
      </c>
      <c r="AB392" s="89">
        <f t="shared" si="92"/>
        <v>-0.16666666666666666</v>
      </c>
      <c r="AC392" s="89">
        <f t="shared" si="93"/>
        <v>0.9123408869658275</v>
      </c>
      <c r="AD392" s="89">
        <f t="shared" si="100"/>
        <v>0.8323658940295928</v>
      </c>
      <c r="AE392" s="89">
        <f t="shared" si="94"/>
        <v>1.2543257797008391</v>
      </c>
      <c r="AF392" s="34">
        <f t="shared" si="101"/>
        <v>1.573333161622118</v>
      </c>
    </row>
    <row r="393" spans="8:32" ht="12.75">
      <c r="H393" s="34">
        <f t="shared" si="95"/>
        <v>37.1</v>
      </c>
      <c r="I393" s="34">
        <v>371</v>
      </c>
      <c r="J393" s="34">
        <f t="shared" si="96"/>
        <v>372</v>
      </c>
      <c r="K393" s="34">
        <f>IF(I393&gt;=0,1,0)*Data!$D$3*Data!$D$17</f>
        <v>-2</v>
      </c>
      <c r="L393" s="34">
        <f>IF(I393&gt;99,1,0)*Data!$D$4*Data!$D$17</f>
        <v>4</v>
      </c>
      <c r="M393" s="34">
        <f>IF(I393&gt;199,1,0)*Data!$D$5*Data!$D$17</f>
        <v>-3</v>
      </c>
      <c r="N393" s="34">
        <f>IF(I393&gt;299,1,0)*Data!$D$6*Data!$D$17</f>
        <v>3</v>
      </c>
      <c r="O393" s="34">
        <f>IF(I393&gt;399,1,0)*Data!$D$7*Data!$D$17</f>
        <v>0</v>
      </c>
      <c r="P393" s="34">
        <f>IF(I393&gt;499,1,0)*Data!$D$8*Data!$D$17</f>
        <v>0</v>
      </c>
      <c r="Q393" s="34">
        <f>IF(I393&gt;599,1,0)*Data!$D$9*Data!$D$17</f>
        <v>0</v>
      </c>
      <c r="R393" s="34">
        <f t="shared" si="97"/>
        <v>2</v>
      </c>
      <c r="S393" s="34">
        <f t="shared" si="98"/>
        <v>4</v>
      </c>
      <c r="T393" s="34">
        <f t="shared" si="85"/>
        <v>2.1666666666666665</v>
      </c>
      <c r="U393" s="34">
        <f t="shared" si="99"/>
        <v>4.694444444444444</v>
      </c>
      <c r="V393" s="89">
        <f t="shared" si="86"/>
        <v>3.885102914939377</v>
      </c>
      <c r="W393" s="89">
        <f t="shared" si="87"/>
        <v>-1.3537519393653206</v>
      </c>
      <c r="X393" s="89">
        <f t="shared" si="88"/>
        <v>2</v>
      </c>
      <c r="Y393" s="89">
        <f t="shared" si="89"/>
        <v>-1.4721941742394695</v>
      </c>
      <c r="Z393" s="89">
        <f t="shared" si="90"/>
        <v>-0.11261210349842812</v>
      </c>
      <c r="AA393" s="89">
        <f t="shared" si="91"/>
        <v>1.0139562989031161</v>
      </c>
      <c r="AB393" s="89">
        <f t="shared" si="92"/>
        <v>-0.16666666666666666</v>
      </c>
      <c r="AC393" s="89">
        <f t="shared" si="93"/>
        <v>0.901344195404688</v>
      </c>
      <c r="AD393" s="89">
        <f t="shared" si="100"/>
        <v>0.8124213585897244</v>
      </c>
      <c r="AE393" s="89">
        <f t="shared" si="94"/>
        <v>1.2653224712619786</v>
      </c>
      <c r="AF393" s="34">
        <f t="shared" si="101"/>
        <v>1.6010409562805208</v>
      </c>
    </row>
    <row r="394" spans="8:32" ht="12.75">
      <c r="H394" s="34">
        <f t="shared" si="95"/>
        <v>37.2</v>
      </c>
      <c r="I394" s="34">
        <v>372</v>
      </c>
      <c r="J394" s="34">
        <f t="shared" si="96"/>
        <v>373</v>
      </c>
      <c r="K394" s="34">
        <f>IF(I394&gt;=0,1,0)*Data!$D$3*Data!$D$17</f>
        <v>-2</v>
      </c>
      <c r="L394" s="34">
        <f>IF(I394&gt;99,1,0)*Data!$D$4*Data!$D$17</f>
        <v>4</v>
      </c>
      <c r="M394" s="34">
        <f>IF(I394&gt;199,1,0)*Data!$D$5*Data!$D$17</f>
        <v>-3</v>
      </c>
      <c r="N394" s="34">
        <f>IF(I394&gt;299,1,0)*Data!$D$6*Data!$D$17</f>
        <v>3</v>
      </c>
      <c r="O394" s="34">
        <f>IF(I394&gt;399,1,0)*Data!$D$7*Data!$D$17</f>
        <v>0</v>
      </c>
      <c r="P394" s="34">
        <f>IF(I394&gt;499,1,0)*Data!$D$8*Data!$D$17</f>
        <v>0</v>
      </c>
      <c r="Q394" s="34">
        <f>IF(I394&gt;599,1,0)*Data!$D$9*Data!$D$17</f>
        <v>0</v>
      </c>
      <c r="R394" s="34">
        <f t="shared" si="97"/>
        <v>2</v>
      </c>
      <c r="S394" s="34">
        <f t="shared" si="98"/>
        <v>4</v>
      </c>
      <c r="T394" s="34">
        <f t="shared" si="85"/>
        <v>2.1666666666666665</v>
      </c>
      <c r="U394" s="34">
        <f t="shared" si="99"/>
        <v>4.694444444444444</v>
      </c>
      <c r="V394" s="89">
        <f t="shared" si="86"/>
        <v>3.895574890451343</v>
      </c>
      <c r="W394" s="89">
        <f t="shared" si="87"/>
        <v>-1.3690942118573768</v>
      </c>
      <c r="X394" s="89">
        <f t="shared" si="88"/>
        <v>2</v>
      </c>
      <c r="Y394" s="89">
        <f t="shared" si="89"/>
        <v>-1.4579372548428235</v>
      </c>
      <c r="Z394" s="89">
        <f t="shared" si="90"/>
        <v>-0.11388835325108704</v>
      </c>
      <c r="AA394" s="89">
        <f t="shared" si="91"/>
        <v>1.004137014546383</v>
      </c>
      <c r="AB394" s="89">
        <f t="shared" si="92"/>
        <v>-0.16666666666666666</v>
      </c>
      <c r="AC394" s="89">
        <f t="shared" si="93"/>
        <v>0.890248661295296</v>
      </c>
      <c r="AD394" s="89">
        <f t="shared" si="100"/>
        <v>0.7925426789380666</v>
      </c>
      <c r="AE394" s="89">
        <f t="shared" si="94"/>
        <v>1.2764180053713705</v>
      </c>
      <c r="AF394" s="34">
        <f t="shared" si="101"/>
        <v>1.629242924436228</v>
      </c>
    </row>
    <row r="395" spans="8:32" ht="12.75">
      <c r="H395" s="34">
        <f t="shared" si="95"/>
        <v>37.3</v>
      </c>
      <c r="I395" s="34">
        <v>373</v>
      </c>
      <c r="J395" s="34">
        <f t="shared" si="96"/>
        <v>374</v>
      </c>
      <c r="K395" s="34">
        <f>IF(I395&gt;=0,1,0)*Data!$D$3*Data!$D$17</f>
        <v>-2</v>
      </c>
      <c r="L395" s="34">
        <f>IF(I395&gt;99,1,0)*Data!$D$4*Data!$D$17</f>
        <v>4</v>
      </c>
      <c r="M395" s="34">
        <f>IF(I395&gt;199,1,0)*Data!$D$5*Data!$D$17</f>
        <v>-3</v>
      </c>
      <c r="N395" s="34">
        <f>IF(I395&gt;299,1,0)*Data!$D$6*Data!$D$17</f>
        <v>3</v>
      </c>
      <c r="O395" s="34">
        <f>IF(I395&gt;399,1,0)*Data!$D$7*Data!$D$17</f>
        <v>0</v>
      </c>
      <c r="P395" s="34">
        <f>IF(I395&gt;499,1,0)*Data!$D$8*Data!$D$17</f>
        <v>0</v>
      </c>
      <c r="Q395" s="34">
        <f>IF(I395&gt;599,1,0)*Data!$D$9*Data!$D$17</f>
        <v>0</v>
      </c>
      <c r="R395" s="34">
        <f t="shared" si="97"/>
        <v>2</v>
      </c>
      <c r="S395" s="34">
        <f t="shared" si="98"/>
        <v>4</v>
      </c>
      <c r="T395" s="34">
        <f t="shared" si="85"/>
        <v>2.1666666666666665</v>
      </c>
      <c r="U395" s="34">
        <f t="shared" si="99"/>
        <v>4.694444444444444</v>
      </c>
      <c r="V395" s="89">
        <f t="shared" si="86"/>
        <v>3.906046865963309</v>
      </c>
      <c r="W395" s="89">
        <f t="shared" si="87"/>
        <v>-1.3842863477408127</v>
      </c>
      <c r="X395" s="89">
        <f t="shared" si="88"/>
        <v>2</v>
      </c>
      <c r="Y395" s="89">
        <f t="shared" si="89"/>
        <v>-1.4435204561967252</v>
      </c>
      <c r="Z395" s="89">
        <f t="shared" si="90"/>
        <v>-0.11515211386240683</v>
      </c>
      <c r="AA395" s="89">
        <f t="shared" si="91"/>
        <v>0.9942076152504097</v>
      </c>
      <c r="AB395" s="89">
        <f t="shared" si="92"/>
        <v>-0.16666666666666666</v>
      </c>
      <c r="AC395" s="89">
        <f t="shared" si="93"/>
        <v>0.8790555013880028</v>
      </c>
      <c r="AD395" s="89">
        <f t="shared" si="100"/>
        <v>0.772738574520513</v>
      </c>
      <c r="AE395" s="89">
        <f t="shared" si="94"/>
        <v>1.2876111652786637</v>
      </c>
      <c r="AF395" s="34">
        <f t="shared" si="101"/>
        <v>1.6579425129502783</v>
      </c>
    </row>
    <row r="396" spans="8:32" ht="12.75">
      <c r="H396" s="34">
        <f t="shared" si="95"/>
        <v>37.4</v>
      </c>
      <c r="I396" s="34">
        <v>374</v>
      </c>
      <c r="J396" s="34">
        <f t="shared" si="96"/>
        <v>375</v>
      </c>
      <c r="K396" s="34">
        <f>IF(I396&gt;=0,1,0)*Data!$D$3*Data!$D$17</f>
        <v>-2</v>
      </c>
      <c r="L396" s="34">
        <f>IF(I396&gt;99,1,0)*Data!$D$4*Data!$D$17</f>
        <v>4</v>
      </c>
      <c r="M396" s="34">
        <f>IF(I396&gt;199,1,0)*Data!$D$5*Data!$D$17</f>
        <v>-3</v>
      </c>
      <c r="N396" s="34">
        <f>IF(I396&gt;299,1,0)*Data!$D$6*Data!$D$17</f>
        <v>3</v>
      </c>
      <c r="O396" s="34">
        <f>IF(I396&gt;399,1,0)*Data!$D$7*Data!$D$17</f>
        <v>0</v>
      </c>
      <c r="P396" s="34">
        <f>IF(I396&gt;499,1,0)*Data!$D$8*Data!$D$17</f>
        <v>0</v>
      </c>
      <c r="Q396" s="34">
        <f>IF(I396&gt;599,1,0)*Data!$D$9*Data!$D$17</f>
        <v>0</v>
      </c>
      <c r="R396" s="34">
        <f t="shared" si="97"/>
        <v>2</v>
      </c>
      <c r="S396" s="34">
        <f t="shared" si="98"/>
        <v>4</v>
      </c>
      <c r="T396" s="34">
        <f t="shared" si="85"/>
        <v>2.1666666666666665</v>
      </c>
      <c r="U396" s="34">
        <f t="shared" si="99"/>
        <v>4.694444444444444</v>
      </c>
      <c r="V396" s="89">
        <f t="shared" si="86"/>
        <v>3.916518841475275</v>
      </c>
      <c r="W396" s="89">
        <f t="shared" si="87"/>
        <v>-1.3993266810267302</v>
      </c>
      <c r="X396" s="89">
        <f t="shared" si="88"/>
        <v>2</v>
      </c>
      <c r="Y396" s="89">
        <f t="shared" si="89"/>
        <v>-1.4289453592656074</v>
      </c>
      <c r="Z396" s="89">
        <f t="shared" si="90"/>
        <v>-0.11640324674679528</v>
      </c>
      <c r="AA396" s="89">
        <f t="shared" si="91"/>
        <v>0.9841691898857224</v>
      </c>
      <c r="AB396" s="89">
        <f t="shared" si="92"/>
        <v>-0.16666666666666666</v>
      </c>
      <c r="AC396" s="89">
        <f t="shared" si="93"/>
        <v>0.8677659431389272</v>
      </c>
      <c r="AD396" s="89">
        <f t="shared" si="100"/>
        <v>0.7530177320717918</v>
      </c>
      <c r="AE396" s="89">
        <f t="shared" si="94"/>
        <v>1.2989007235277392</v>
      </c>
      <c r="AF396" s="34">
        <f t="shared" si="101"/>
        <v>1.6871430895808845</v>
      </c>
    </row>
    <row r="397" spans="8:32" ht="12.75">
      <c r="H397" s="34">
        <f t="shared" si="95"/>
        <v>37.5</v>
      </c>
      <c r="I397" s="34">
        <v>375</v>
      </c>
      <c r="J397" s="34">
        <f t="shared" si="96"/>
        <v>376</v>
      </c>
      <c r="K397" s="34">
        <f>IF(I397&gt;=0,1,0)*Data!$D$3*Data!$D$17</f>
        <v>-2</v>
      </c>
      <c r="L397" s="34">
        <f>IF(I397&gt;99,1,0)*Data!$D$4*Data!$D$17</f>
        <v>4</v>
      </c>
      <c r="M397" s="34">
        <f>IF(I397&gt;199,1,0)*Data!$D$5*Data!$D$17</f>
        <v>-3</v>
      </c>
      <c r="N397" s="34">
        <f>IF(I397&gt;299,1,0)*Data!$D$6*Data!$D$17</f>
        <v>3</v>
      </c>
      <c r="O397" s="34">
        <f>IF(I397&gt;399,1,0)*Data!$D$7*Data!$D$17</f>
        <v>0</v>
      </c>
      <c r="P397" s="34">
        <f>IF(I397&gt;499,1,0)*Data!$D$8*Data!$D$17</f>
        <v>0</v>
      </c>
      <c r="Q397" s="34">
        <f>IF(I397&gt;599,1,0)*Data!$D$9*Data!$D$17</f>
        <v>0</v>
      </c>
      <c r="R397" s="34">
        <f t="shared" si="97"/>
        <v>2</v>
      </c>
      <c r="S397" s="34">
        <f t="shared" si="98"/>
        <v>4</v>
      </c>
      <c r="T397" s="34">
        <f t="shared" si="85"/>
        <v>2.1666666666666665</v>
      </c>
      <c r="U397" s="34">
        <f t="shared" si="99"/>
        <v>4.694444444444444</v>
      </c>
      <c r="V397" s="89">
        <f t="shared" si="86"/>
        <v>3.926990816987241</v>
      </c>
      <c r="W397" s="89">
        <f t="shared" si="87"/>
        <v>-1.4142135623730943</v>
      </c>
      <c r="X397" s="89">
        <f t="shared" si="88"/>
        <v>2</v>
      </c>
      <c r="Y397" s="89">
        <f t="shared" si="89"/>
        <v>-1.4142135623730958</v>
      </c>
      <c r="Z397" s="89">
        <f t="shared" si="90"/>
        <v>-0.11764161470343255</v>
      </c>
      <c r="AA397" s="89">
        <f t="shared" si="91"/>
        <v>0.9740228392787856</v>
      </c>
      <c r="AB397" s="89">
        <f t="shared" si="92"/>
        <v>-0.16666666666666666</v>
      </c>
      <c r="AC397" s="89">
        <f t="shared" si="93"/>
        <v>0.856381224575353</v>
      </c>
      <c r="AD397" s="89">
        <f t="shared" si="100"/>
        <v>0.7333888018051813</v>
      </c>
      <c r="AE397" s="89">
        <f t="shared" si="94"/>
        <v>1.3102854420913135</v>
      </c>
      <c r="AF397" s="34">
        <f t="shared" si="101"/>
        <v>1.716847939756429</v>
      </c>
    </row>
    <row r="398" spans="8:32" ht="12.75">
      <c r="H398" s="34">
        <f t="shared" si="95"/>
        <v>37.6</v>
      </c>
      <c r="I398" s="34">
        <v>376</v>
      </c>
      <c r="J398" s="34">
        <f t="shared" si="96"/>
        <v>377</v>
      </c>
      <c r="K398" s="34">
        <f>IF(I398&gt;=0,1,0)*Data!$D$3*Data!$D$17</f>
        <v>-2</v>
      </c>
      <c r="L398" s="34">
        <f>IF(I398&gt;99,1,0)*Data!$D$4*Data!$D$17</f>
        <v>4</v>
      </c>
      <c r="M398" s="34">
        <f>IF(I398&gt;199,1,0)*Data!$D$5*Data!$D$17</f>
        <v>-3</v>
      </c>
      <c r="N398" s="34">
        <f>IF(I398&gt;299,1,0)*Data!$D$6*Data!$D$17</f>
        <v>3</v>
      </c>
      <c r="O398" s="34">
        <f>IF(I398&gt;399,1,0)*Data!$D$7*Data!$D$17</f>
        <v>0</v>
      </c>
      <c r="P398" s="34">
        <f>IF(I398&gt;499,1,0)*Data!$D$8*Data!$D$17</f>
        <v>0</v>
      </c>
      <c r="Q398" s="34">
        <f>IF(I398&gt;599,1,0)*Data!$D$9*Data!$D$17</f>
        <v>0</v>
      </c>
      <c r="R398" s="34">
        <f t="shared" si="97"/>
        <v>2</v>
      </c>
      <c r="S398" s="34">
        <f t="shared" si="98"/>
        <v>4</v>
      </c>
      <c r="T398" s="34">
        <f t="shared" si="85"/>
        <v>2.1666666666666665</v>
      </c>
      <c r="U398" s="34">
        <f t="shared" si="99"/>
        <v>4.694444444444444</v>
      </c>
      <c r="V398" s="89">
        <f t="shared" si="86"/>
        <v>3.937462792499207</v>
      </c>
      <c r="W398" s="89">
        <f t="shared" si="87"/>
        <v>-1.4289453592656063</v>
      </c>
      <c r="X398" s="89">
        <f t="shared" si="88"/>
        <v>2</v>
      </c>
      <c r="Y398" s="89">
        <f t="shared" si="89"/>
        <v>-1.3993266810267313</v>
      </c>
      <c r="Z398" s="89">
        <f t="shared" si="90"/>
        <v>-0.11886708193131712</v>
      </c>
      <c r="AA398" s="89">
        <f t="shared" si="91"/>
        <v>0.9637696760912818</v>
      </c>
      <c r="AB398" s="89">
        <f t="shared" si="92"/>
        <v>-0.16666666666666666</v>
      </c>
      <c r="AC398" s="89">
        <f t="shared" si="93"/>
        <v>0.8449025941599647</v>
      </c>
      <c r="AD398" s="89">
        <f t="shared" si="100"/>
        <v>0.713860393618238</v>
      </c>
      <c r="AE398" s="89">
        <f t="shared" si="94"/>
        <v>1.321764072506702</v>
      </c>
      <c r="AF398" s="34">
        <f t="shared" si="101"/>
        <v>1.747060263369502</v>
      </c>
    </row>
    <row r="399" spans="8:32" ht="12.75">
      <c r="H399" s="34">
        <f t="shared" si="95"/>
        <v>37.7</v>
      </c>
      <c r="I399" s="34">
        <v>377</v>
      </c>
      <c r="J399" s="34">
        <f t="shared" si="96"/>
        <v>378</v>
      </c>
      <c r="K399" s="34">
        <f>IF(I399&gt;=0,1,0)*Data!$D$3*Data!$D$17</f>
        <v>-2</v>
      </c>
      <c r="L399" s="34">
        <f>IF(I399&gt;99,1,0)*Data!$D$4*Data!$D$17</f>
        <v>4</v>
      </c>
      <c r="M399" s="34">
        <f>IF(I399&gt;199,1,0)*Data!$D$5*Data!$D$17</f>
        <v>-3</v>
      </c>
      <c r="N399" s="34">
        <f>IF(I399&gt;299,1,0)*Data!$D$6*Data!$D$17</f>
        <v>3</v>
      </c>
      <c r="O399" s="34">
        <f>IF(I399&gt;399,1,0)*Data!$D$7*Data!$D$17</f>
        <v>0</v>
      </c>
      <c r="P399" s="34">
        <f>IF(I399&gt;499,1,0)*Data!$D$8*Data!$D$17</f>
        <v>0</v>
      </c>
      <c r="Q399" s="34">
        <f>IF(I399&gt;599,1,0)*Data!$D$9*Data!$D$17</f>
        <v>0</v>
      </c>
      <c r="R399" s="34">
        <f t="shared" si="97"/>
        <v>2</v>
      </c>
      <c r="S399" s="34">
        <f t="shared" si="98"/>
        <v>4</v>
      </c>
      <c r="T399" s="34">
        <f t="shared" si="85"/>
        <v>2.1666666666666665</v>
      </c>
      <c r="U399" s="34">
        <f t="shared" si="99"/>
        <v>4.694444444444444</v>
      </c>
      <c r="V399" s="89">
        <f t="shared" si="86"/>
        <v>3.947934768011173</v>
      </c>
      <c r="W399" s="89">
        <f t="shared" si="87"/>
        <v>-1.4435204561967236</v>
      </c>
      <c r="X399" s="89">
        <f t="shared" si="88"/>
        <v>2</v>
      </c>
      <c r="Y399" s="89">
        <f t="shared" si="89"/>
        <v>-1.3842863477408145</v>
      </c>
      <c r="Z399" s="89">
        <f t="shared" si="90"/>
        <v>-0.12007951404415762</v>
      </c>
      <c r="AA399" s="89">
        <f t="shared" si="91"/>
        <v>0.9534108246980981</v>
      </c>
      <c r="AB399" s="89">
        <f t="shared" si="92"/>
        <v>-0.16666666666666666</v>
      </c>
      <c r="AC399" s="89">
        <f t="shared" si="93"/>
        <v>0.8333313106539405</v>
      </c>
      <c r="AD399" s="89">
        <f t="shared" si="100"/>
        <v>0.6944410733162143</v>
      </c>
      <c r="AE399" s="89">
        <f t="shared" si="94"/>
        <v>1.333335356012726</v>
      </c>
      <c r="AF399" s="34">
        <f t="shared" si="101"/>
        <v>1.7777831715935826</v>
      </c>
    </row>
    <row r="400" spans="8:32" ht="12.75">
      <c r="H400" s="34">
        <f t="shared" si="95"/>
        <v>37.8</v>
      </c>
      <c r="I400" s="34">
        <v>378</v>
      </c>
      <c r="J400" s="34">
        <f t="shared" si="96"/>
        <v>379</v>
      </c>
      <c r="K400" s="34">
        <f>IF(I400&gt;=0,1,0)*Data!$D$3*Data!$D$17</f>
        <v>-2</v>
      </c>
      <c r="L400" s="34">
        <f>IF(I400&gt;99,1,0)*Data!$D$4*Data!$D$17</f>
        <v>4</v>
      </c>
      <c r="M400" s="34">
        <f>IF(I400&gt;199,1,0)*Data!$D$5*Data!$D$17</f>
        <v>-3</v>
      </c>
      <c r="N400" s="34">
        <f>IF(I400&gt;299,1,0)*Data!$D$6*Data!$D$17</f>
        <v>3</v>
      </c>
      <c r="O400" s="34">
        <f>IF(I400&gt;399,1,0)*Data!$D$7*Data!$D$17</f>
        <v>0</v>
      </c>
      <c r="P400" s="34">
        <f>IF(I400&gt;499,1,0)*Data!$D$8*Data!$D$17</f>
        <v>0</v>
      </c>
      <c r="Q400" s="34">
        <f>IF(I400&gt;599,1,0)*Data!$D$9*Data!$D$17</f>
        <v>0</v>
      </c>
      <c r="R400" s="34">
        <f t="shared" si="97"/>
        <v>2</v>
      </c>
      <c r="S400" s="34">
        <f t="shared" si="98"/>
        <v>4</v>
      </c>
      <c r="T400" s="34">
        <f t="shared" si="85"/>
        <v>2.1666666666666665</v>
      </c>
      <c r="U400" s="34">
        <f t="shared" si="99"/>
        <v>4.694444444444444</v>
      </c>
      <c r="V400" s="89">
        <f t="shared" si="86"/>
        <v>3.958406743523139</v>
      </c>
      <c r="W400" s="89">
        <f t="shared" si="87"/>
        <v>-1.4579372548428227</v>
      </c>
      <c r="X400" s="89">
        <f t="shared" si="88"/>
        <v>2</v>
      </c>
      <c r="Y400" s="89">
        <f t="shared" si="89"/>
        <v>-1.369094211857378</v>
      </c>
      <c r="Z400" s="89">
        <f t="shared" si="90"/>
        <v>-0.12127877808511009</v>
      </c>
      <c r="AA400" s="89">
        <f t="shared" si="91"/>
        <v>0.9429474210640223</v>
      </c>
      <c r="AB400" s="89">
        <f t="shared" si="92"/>
        <v>-0.16666666666666666</v>
      </c>
      <c r="AC400" s="89">
        <f t="shared" si="93"/>
        <v>0.8216686429789122</v>
      </c>
      <c r="AD400" s="89">
        <f t="shared" si="100"/>
        <v>0.675139358854807</v>
      </c>
      <c r="AE400" s="89">
        <f t="shared" si="94"/>
        <v>1.3449980236877543</v>
      </c>
      <c r="AF400" s="34">
        <f t="shared" si="101"/>
        <v>1.809019683723965</v>
      </c>
    </row>
    <row r="401" spans="8:32" ht="12.75">
      <c r="H401" s="34">
        <f t="shared" si="95"/>
        <v>37.9</v>
      </c>
      <c r="I401" s="34">
        <v>379</v>
      </c>
      <c r="J401" s="34">
        <f t="shared" si="96"/>
        <v>380</v>
      </c>
      <c r="K401" s="34">
        <f>IF(I401&gt;=0,1,0)*Data!$D$3*Data!$D$17</f>
        <v>-2</v>
      </c>
      <c r="L401" s="34">
        <f>IF(I401&gt;99,1,0)*Data!$D$4*Data!$D$17</f>
        <v>4</v>
      </c>
      <c r="M401" s="34">
        <f>IF(I401&gt;199,1,0)*Data!$D$5*Data!$D$17</f>
        <v>-3</v>
      </c>
      <c r="N401" s="34">
        <f>IF(I401&gt;299,1,0)*Data!$D$6*Data!$D$17</f>
        <v>3</v>
      </c>
      <c r="O401" s="34">
        <f>IF(I401&gt;399,1,0)*Data!$D$7*Data!$D$17</f>
        <v>0</v>
      </c>
      <c r="P401" s="34">
        <f>IF(I401&gt;499,1,0)*Data!$D$8*Data!$D$17</f>
        <v>0</v>
      </c>
      <c r="Q401" s="34">
        <f>IF(I401&gt;599,1,0)*Data!$D$9*Data!$D$17</f>
        <v>0</v>
      </c>
      <c r="R401" s="34">
        <f t="shared" si="97"/>
        <v>2</v>
      </c>
      <c r="S401" s="34">
        <f t="shared" si="98"/>
        <v>4</v>
      </c>
      <c r="T401" s="34">
        <f t="shared" si="85"/>
        <v>2.1666666666666665</v>
      </c>
      <c r="U401" s="34">
        <f t="shared" si="99"/>
        <v>4.694444444444444</v>
      </c>
      <c r="V401" s="89">
        <f t="shared" si="86"/>
        <v>3.968878719035105</v>
      </c>
      <c r="W401" s="89">
        <f t="shared" si="87"/>
        <v>-1.472194174239468</v>
      </c>
      <c r="X401" s="89">
        <f t="shared" si="88"/>
        <v>2</v>
      </c>
      <c r="Y401" s="89">
        <f t="shared" si="89"/>
        <v>-1.3537519393653223</v>
      </c>
      <c r="Z401" s="89">
        <f t="shared" si="90"/>
        <v>-0.12246474254135786</v>
      </c>
      <c r="AA401" s="89">
        <f t="shared" si="91"/>
        <v>0.9323806126191756</v>
      </c>
      <c r="AB401" s="89">
        <f t="shared" si="92"/>
        <v>-0.16666666666666666</v>
      </c>
      <c r="AC401" s="89">
        <f t="shared" si="93"/>
        <v>0.8099158700778177</v>
      </c>
      <c r="AD401" s="89">
        <f t="shared" si="100"/>
        <v>0.6559637166039085</v>
      </c>
      <c r="AE401" s="89">
        <f t="shared" si="94"/>
        <v>1.3567507965888488</v>
      </c>
      <c r="AF401" s="34">
        <f t="shared" si="101"/>
        <v>1.8407727240444758</v>
      </c>
    </row>
    <row r="402" spans="8:32" ht="12.75">
      <c r="H402" s="34">
        <f t="shared" si="95"/>
        <v>38</v>
      </c>
      <c r="I402" s="34">
        <v>380</v>
      </c>
      <c r="J402" s="34">
        <f t="shared" si="96"/>
        <v>381</v>
      </c>
      <c r="K402" s="34">
        <f>IF(I402&gt;=0,1,0)*Data!$D$3*Data!$D$17</f>
        <v>-2</v>
      </c>
      <c r="L402" s="34">
        <f>IF(I402&gt;99,1,0)*Data!$D$4*Data!$D$17</f>
        <v>4</v>
      </c>
      <c r="M402" s="34">
        <f>IF(I402&gt;199,1,0)*Data!$D$5*Data!$D$17</f>
        <v>-3</v>
      </c>
      <c r="N402" s="34">
        <f>IF(I402&gt;299,1,0)*Data!$D$6*Data!$D$17</f>
        <v>3</v>
      </c>
      <c r="O402" s="34">
        <f>IF(I402&gt;399,1,0)*Data!$D$7*Data!$D$17</f>
        <v>0</v>
      </c>
      <c r="P402" s="34">
        <f>IF(I402&gt;499,1,0)*Data!$D$8*Data!$D$17</f>
        <v>0</v>
      </c>
      <c r="Q402" s="34">
        <f>IF(I402&gt;599,1,0)*Data!$D$9*Data!$D$17</f>
        <v>0</v>
      </c>
      <c r="R402" s="34">
        <f t="shared" si="97"/>
        <v>2</v>
      </c>
      <c r="S402" s="34">
        <f t="shared" si="98"/>
        <v>4</v>
      </c>
      <c r="T402" s="34">
        <f t="shared" si="85"/>
        <v>2.1666666666666665</v>
      </c>
      <c r="U402" s="34">
        <f t="shared" si="99"/>
        <v>4.694444444444444</v>
      </c>
      <c r="V402" s="89">
        <f t="shared" si="86"/>
        <v>3.979350694547071</v>
      </c>
      <c r="W402" s="89">
        <f t="shared" si="87"/>
        <v>-1.486289650954788</v>
      </c>
      <c r="X402" s="89">
        <f t="shared" si="88"/>
        <v>2</v>
      </c>
      <c r="Y402" s="89">
        <f t="shared" si="89"/>
        <v>-1.338261212717717</v>
      </c>
      <c r="Z402" s="89">
        <f t="shared" si="90"/>
        <v>-0.12363727735853382</v>
      </c>
      <c r="AA402" s="89">
        <f t="shared" si="91"/>
        <v>0.9217115581331802</v>
      </c>
      <c r="AB402" s="89">
        <f t="shared" si="92"/>
        <v>-0.16666666666666666</v>
      </c>
      <c r="AC402" s="89">
        <f t="shared" si="93"/>
        <v>0.7980742807746464</v>
      </c>
      <c r="AD402" s="89">
        <f t="shared" si="100"/>
        <v>0.6369225576339691</v>
      </c>
      <c r="AE402" s="89">
        <f t="shared" si="94"/>
        <v>1.3685923858920201</v>
      </c>
      <c r="AF402" s="34">
        <f t="shared" si="101"/>
        <v>1.8730451187216122</v>
      </c>
    </row>
    <row r="403" spans="8:32" ht="12.75">
      <c r="H403" s="34">
        <f t="shared" si="95"/>
        <v>38.1</v>
      </c>
      <c r="I403" s="34">
        <v>381</v>
      </c>
      <c r="J403" s="34">
        <f t="shared" si="96"/>
        <v>382</v>
      </c>
      <c r="K403" s="34">
        <f>IF(I403&gt;=0,1,0)*Data!$D$3*Data!$D$17</f>
        <v>-2</v>
      </c>
      <c r="L403" s="34">
        <f>IF(I403&gt;99,1,0)*Data!$D$4*Data!$D$17</f>
        <v>4</v>
      </c>
      <c r="M403" s="34">
        <f>IF(I403&gt;199,1,0)*Data!$D$5*Data!$D$17</f>
        <v>-3</v>
      </c>
      <c r="N403" s="34">
        <f>IF(I403&gt;299,1,0)*Data!$D$6*Data!$D$17</f>
        <v>3</v>
      </c>
      <c r="O403" s="34">
        <f>IF(I403&gt;399,1,0)*Data!$D$7*Data!$D$17</f>
        <v>0</v>
      </c>
      <c r="P403" s="34">
        <f>IF(I403&gt;499,1,0)*Data!$D$8*Data!$D$17</f>
        <v>0</v>
      </c>
      <c r="Q403" s="34">
        <f>IF(I403&gt;599,1,0)*Data!$D$9*Data!$D$17</f>
        <v>0</v>
      </c>
      <c r="R403" s="34">
        <f t="shared" si="97"/>
        <v>2</v>
      </c>
      <c r="S403" s="34">
        <f t="shared" si="98"/>
        <v>4</v>
      </c>
      <c r="T403" s="34">
        <f t="shared" si="85"/>
        <v>2.1666666666666665</v>
      </c>
      <c r="U403" s="34">
        <f t="shared" si="99"/>
        <v>4.694444444444444</v>
      </c>
      <c r="V403" s="89">
        <f t="shared" si="86"/>
        <v>3.989822670059037</v>
      </c>
      <c r="W403" s="89">
        <f t="shared" si="87"/>
        <v>-1.5002221392609183</v>
      </c>
      <c r="X403" s="89">
        <f t="shared" si="88"/>
        <v>2</v>
      </c>
      <c r="Y403" s="89">
        <f t="shared" si="89"/>
        <v>-1.3226237306473045</v>
      </c>
      <c r="Z403" s="89">
        <f t="shared" si="90"/>
        <v>-0.12479625395498188</v>
      </c>
      <c r="AA403" s="89">
        <f t="shared" si="91"/>
        <v>0.9109414275880908</v>
      </c>
      <c r="AB403" s="89">
        <f t="shared" si="92"/>
        <v>-0.16666666666666666</v>
      </c>
      <c r="AC403" s="89">
        <f t="shared" si="93"/>
        <v>0.786145173633109</v>
      </c>
      <c r="AD403" s="89">
        <f t="shared" si="100"/>
        <v>0.6180242340266311</v>
      </c>
      <c r="AE403" s="89">
        <f t="shared" si="94"/>
        <v>1.3805214930335574</v>
      </c>
      <c r="AF403" s="34">
        <f t="shared" si="101"/>
        <v>1.9058395927276026</v>
      </c>
    </row>
    <row r="404" spans="8:32" ht="12.75">
      <c r="H404" s="34">
        <f t="shared" si="95"/>
        <v>38.2</v>
      </c>
      <c r="I404" s="34">
        <v>382</v>
      </c>
      <c r="J404" s="34">
        <f t="shared" si="96"/>
        <v>383</v>
      </c>
      <c r="K404" s="34">
        <f>IF(I404&gt;=0,1,0)*Data!$D$3*Data!$D$17</f>
        <v>-2</v>
      </c>
      <c r="L404" s="34">
        <f>IF(I404&gt;99,1,0)*Data!$D$4*Data!$D$17</f>
        <v>4</v>
      </c>
      <c r="M404" s="34">
        <f>IF(I404&gt;199,1,0)*Data!$D$5*Data!$D$17</f>
        <v>-3</v>
      </c>
      <c r="N404" s="34">
        <f>IF(I404&gt;299,1,0)*Data!$D$6*Data!$D$17</f>
        <v>3</v>
      </c>
      <c r="O404" s="34">
        <f>IF(I404&gt;399,1,0)*Data!$D$7*Data!$D$17</f>
        <v>0</v>
      </c>
      <c r="P404" s="34">
        <f>IF(I404&gt;499,1,0)*Data!$D$8*Data!$D$17</f>
        <v>0</v>
      </c>
      <c r="Q404" s="34">
        <f>IF(I404&gt;599,1,0)*Data!$D$9*Data!$D$17</f>
        <v>0</v>
      </c>
      <c r="R404" s="34">
        <f t="shared" si="97"/>
        <v>2</v>
      </c>
      <c r="S404" s="34">
        <f t="shared" si="98"/>
        <v>4</v>
      </c>
      <c r="T404" s="34">
        <f t="shared" si="85"/>
        <v>2.1666666666666665</v>
      </c>
      <c r="U404" s="34">
        <f t="shared" si="99"/>
        <v>4.694444444444444</v>
      </c>
      <c r="V404" s="89">
        <f t="shared" si="86"/>
        <v>4.000294645571003</v>
      </c>
      <c r="W404" s="89">
        <f t="shared" si="87"/>
        <v>-1.5139901113035126</v>
      </c>
      <c r="X404" s="89">
        <f t="shared" si="88"/>
        <v>2</v>
      </c>
      <c r="Y404" s="89">
        <f t="shared" si="89"/>
        <v>-1.3068412079802112</v>
      </c>
      <c r="Z404" s="89">
        <f t="shared" si="90"/>
        <v>-0.12594154523585788</v>
      </c>
      <c r="AA404" s="89">
        <f t="shared" si="91"/>
        <v>0.900071402050089</v>
      </c>
      <c r="AB404" s="89">
        <f t="shared" si="92"/>
        <v>-0.16666666666666666</v>
      </c>
      <c r="AC404" s="89">
        <f t="shared" si="93"/>
        <v>0.7741298568142311</v>
      </c>
      <c r="AD404" s="89">
        <f t="shared" si="100"/>
        <v>0.5992770352112219</v>
      </c>
      <c r="AE404" s="89">
        <f t="shared" si="94"/>
        <v>1.3925368098524356</v>
      </c>
      <c r="AF404" s="34">
        <f t="shared" si="101"/>
        <v>1.9391587667939982</v>
      </c>
    </row>
    <row r="405" spans="8:32" ht="12.75">
      <c r="H405" s="34">
        <f t="shared" si="95"/>
        <v>38.3</v>
      </c>
      <c r="I405" s="34">
        <v>383</v>
      </c>
      <c r="J405" s="34">
        <f t="shared" si="96"/>
        <v>384</v>
      </c>
      <c r="K405" s="34">
        <f>IF(I405&gt;=0,1,0)*Data!$D$3*Data!$D$17</f>
        <v>-2</v>
      </c>
      <c r="L405" s="34">
        <f>IF(I405&gt;99,1,0)*Data!$D$4*Data!$D$17</f>
        <v>4</v>
      </c>
      <c r="M405" s="34">
        <f>IF(I405&gt;199,1,0)*Data!$D$5*Data!$D$17</f>
        <v>-3</v>
      </c>
      <c r="N405" s="34">
        <f>IF(I405&gt;299,1,0)*Data!$D$6*Data!$D$17</f>
        <v>3</v>
      </c>
      <c r="O405" s="34">
        <f>IF(I405&gt;399,1,0)*Data!$D$7*Data!$D$17</f>
        <v>0</v>
      </c>
      <c r="P405" s="34">
        <f>IF(I405&gt;499,1,0)*Data!$D$8*Data!$D$17</f>
        <v>0</v>
      </c>
      <c r="Q405" s="34">
        <f>IF(I405&gt;599,1,0)*Data!$D$9*Data!$D$17</f>
        <v>0</v>
      </c>
      <c r="R405" s="34">
        <f t="shared" si="97"/>
        <v>2</v>
      </c>
      <c r="S405" s="34">
        <f t="shared" si="98"/>
        <v>4</v>
      </c>
      <c r="T405" s="34">
        <f t="shared" si="85"/>
        <v>2.1666666666666665</v>
      </c>
      <c r="U405" s="34">
        <f t="shared" si="99"/>
        <v>4.694444444444444</v>
      </c>
      <c r="V405" s="89">
        <f t="shared" si="86"/>
        <v>4.010766621082969</v>
      </c>
      <c r="W405" s="89">
        <f t="shared" si="87"/>
        <v>-1.5275920572692843</v>
      </c>
      <c r="X405" s="89">
        <f t="shared" si="88"/>
        <v>2</v>
      </c>
      <c r="Y405" s="89">
        <f t="shared" si="89"/>
        <v>-1.2909153754479012</v>
      </c>
      <c r="Z405" s="89">
        <f t="shared" si="90"/>
        <v>-0.12707302560706654</v>
      </c>
      <c r="AA405" s="89">
        <f t="shared" si="91"/>
        <v>0.8891026735399697</v>
      </c>
      <c r="AB405" s="89">
        <f t="shared" si="92"/>
        <v>-0.16666666666666666</v>
      </c>
      <c r="AC405" s="89">
        <f t="shared" si="93"/>
        <v>0.7620296479329032</v>
      </c>
      <c r="AD405" s="89">
        <f t="shared" si="100"/>
        <v>0.5806891843287444</v>
      </c>
      <c r="AE405" s="89">
        <f t="shared" si="94"/>
        <v>1.4046370187337633</v>
      </c>
      <c r="AF405" s="34">
        <f t="shared" si="101"/>
        <v>1.9730051543972746</v>
      </c>
    </row>
    <row r="406" spans="8:32" ht="12.75">
      <c r="H406" s="34">
        <f t="shared" si="95"/>
        <v>38.4</v>
      </c>
      <c r="I406" s="34">
        <v>384</v>
      </c>
      <c r="J406" s="34">
        <f t="shared" si="96"/>
        <v>385</v>
      </c>
      <c r="K406" s="34">
        <f>IF(I406&gt;=0,1,0)*Data!$D$3*Data!$D$17</f>
        <v>-2</v>
      </c>
      <c r="L406" s="34">
        <f>IF(I406&gt;99,1,0)*Data!$D$4*Data!$D$17</f>
        <v>4</v>
      </c>
      <c r="M406" s="34">
        <f>IF(I406&gt;199,1,0)*Data!$D$5*Data!$D$17</f>
        <v>-3</v>
      </c>
      <c r="N406" s="34">
        <f>IF(I406&gt;299,1,0)*Data!$D$6*Data!$D$17</f>
        <v>3</v>
      </c>
      <c r="O406" s="34">
        <f>IF(I406&gt;399,1,0)*Data!$D$7*Data!$D$17</f>
        <v>0</v>
      </c>
      <c r="P406" s="34">
        <f>IF(I406&gt;499,1,0)*Data!$D$8*Data!$D$17</f>
        <v>0</v>
      </c>
      <c r="Q406" s="34">
        <f>IF(I406&gt;599,1,0)*Data!$D$9*Data!$D$17</f>
        <v>0</v>
      </c>
      <c r="R406" s="34">
        <f t="shared" si="97"/>
        <v>2</v>
      </c>
      <c r="S406" s="34">
        <f t="shared" si="98"/>
        <v>4</v>
      </c>
      <c r="T406" s="34">
        <f aca="true" t="shared" si="102" ref="T406:T469">R406-$R$20</f>
        <v>2.1666666666666665</v>
      </c>
      <c r="U406" s="34">
        <f t="shared" si="99"/>
        <v>4.694444444444444</v>
      </c>
      <c r="V406" s="89">
        <f aca="true" t="shared" si="103" ref="V406:V469">$T$3*I406</f>
        <v>4.021238596594935</v>
      </c>
      <c r="W406" s="89">
        <f aca="true" t="shared" si="104" ref="W406:W469">R406*SIN(V406)</f>
        <v>-1.5410264855515776</v>
      </c>
      <c r="X406" s="89">
        <f aca="true" t="shared" si="105" ref="X406:X469">R406*COS(0*V406)</f>
        <v>2</v>
      </c>
      <c r="Y406" s="89">
        <f aca="true" t="shared" si="106" ref="Y406:Y469">R406*COS(1*V406)</f>
        <v>-1.2748479794973804</v>
      </c>
      <c r="Z406" s="89">
        <f aca="true" t="shared" si="107" ref="Z406:Z469">$W$20*SIN(V406)</f>
        <v>-0.12819057098903447</v>
      </c>
      <c r="AA406" s="89">
        <f aca="true" t="shared" si="108" ref="AA406:AA469">$Y$20*COS(1*V406)</f>
        <v>0.8780364449024212</v>
      </c>
      <c r="AB406" s="89">
        <f aca="true" t="shared" si="109" ref="AB406:AB469">$X$20</f>
        <v>-0.16666666666666666</v>
      </c>
      <c r="AC406" s="89">
        <f aca="true" t="shared" si="110" ref="AC406:AC469">Z406+AA406</f>
        <v>0.7498458739133866</v>
      </c>
      <c r="AD406" s="89">
        <f t="shared" si="100"/>
        <v>0.5622688346249305</v>
      </c>
      <c r="AE406" s="89">
        <f aca="true" t="shared" si="111" ref="AE406:AE469">T406-AC406</f>
        <v>1.4168207927532799</v>
      </c>
      <c r="AF406" s="34">
        <f t="shared" si="101"/>
        <v>2.0073811587780326</v>
      </c>
    </row>
    <row r="407" spans="8:32" ht="12.75">
      <c r="H407" s="34">
        <f aca="true" t="shared" si="112" ref="H407:H470">I407/10</f>
        <v>38.5</v>
      </c>
      <c r="I407" s="34">
        <v>385</v>
      </c>
      <c r="J407" s="34">
        <f aca="true" t="shared" si="113" ref="J407:J470">I407+1</f>
        <v>386</v>
      </c>
      <c r="K407" s="34">
        <f>IF(I407&gt;=0,1,0)*Data!$D$3*Data!$D$17</f>
        <v>-2</v>
      </c>
      <c r="L407" s="34">
        <f>IF(I407&gt;99,1,0)*Data!$D$4*Data!$D$17</f>
        <v>4</v>
      </c>
      <c r="M407" s="34">
        <f>IF(I407&gt;199,1,0)*Data!$D$5*Data!$D$17</f>
        <v>-3</v>
      </c>
      <c r="N407" s="34">
        <f>IF(I407&gt;299,1,0)*Data!$D$6*Data!$D$17</f>
        <v>3</v>
      </c>
      <c r="O407" s="34">
        <f>IF(I407&gt;399,1,0)*Data!$D$7*Data!$D$17</f>
        <v>0</v>
      </c>
      <c r="P407" s="34">
        <f>IF(I407&gt;499,1,0)*Data!$D$8*Data!$D$17</f>
        <v>0</v>
      </c>
      <c r="Q407" s="34">
        <f>IF(I407&gt;599,1,0)*Data!$D$9*Data!$D$17</f>
        <v>0</v>
      </c>
      <c r="R407" s="34">
        <f aca="true" t="shared" si="114" ref="R407:R470">(K407+L407+M407+N407+O407+P407+Q407)</f>
        <v>2</v>
      </c>
      <c r="S407" s="34">
        <f aca="true" t="shared" si="115" ref="S407:S470">R407*R407</f>
        <v>4</v>
      </c>
      <c r="T407" s="34">
        <f t="shared" si="102"/>
        <v>2.1666666666666665</v>
      </c>
      <c r="U407" s="34">
        <f aca="true" t="shared" si="116" ref="U407:U470">T407*T407</f>
        <v>4.694444444444444</v>
      </c>
      <c r="V407" s="89">
        <f t="shared" si="103"/>
        <v>4.031710572106901</v>
      </c>
      <c r="W407" s="89">
        <f t="shared" si="104"/>
        <v>-1.5542919229139411</v>
      </c>
      <c r="X407" s="89">
        <f t="shared" si="105"/>
        <v>2</v>
      </c>
      <c r="Y407" s="89">
        <f t="shared" si="106"/>
        <v>-1.2586407820996757</v>
      </c>
      <c r="Z407" s="89">
        <f t="shared" si="107"/>
        <v>-0.12929405883031708</v>
      </c>
      <c r="AA407" s="89">
        <f t="shared" si="108"/>
        <v>0.8668739296741169</v>
      </c>
      <c r="AB407" s="89">
        <f t="shared" si="109"/>
        <v>-0.16666666666666666</v>
      </c>
      <c r="AC407" s="89">
        <f t="shared" si="110"/>
        <v>0.7375798708437998</v>
      </c>
      <c r="AD407" s="89">
        <f aca="true" t="shared" si="117" ref="AD407:AD470">AC407*AC407</f>
        <v>0.5440240658739565</v>
      </c>
      <c r="AE407" s="89">
        <f t="shared" si="111"/>
        <v>1.4290867958228666</v>
      </c>
      <c r="AF407" s="34">
        <f aca="true" t="shared" si="118" ref="AF407:AF470">AE407*AE407</f>
        <v>2.0422890699952676</v>
      </c>
    </row>
    <row r="408" spans="8:32" ht="12.75">
      <c r="H408" s="34">
        <f t="shared" si="112"/>
        <v>38.6</v>
      </c>
      <c r="I408" s="34">
        <v>386</v>
      </c>
      <c r="J408" s="34">
        <f t="shared" si="113"/>
        <v>387</v>
      </c>
      <c r="K408" s="34">
        <f>IF(I408&gt;=0,1,0)*Data!$D$3*Data!$D$17</f>
        <v>-2</v>
      </c>
      <c r="L408" s="34">
        <f>IF(I408&gt;99,1,0)*Data!$D$4*Data!$D$17</f>
        <v>4</v>
      </c>
      <c r="M408" s="34">
        <f>IF(I408&gt;199,1,0)*Data!$D$5*Data!$D$17</f>
        <v>-3</v>
      </c>
      <c r="N408" s="34">
        <f>IF(I408&gt;299,1,0)*Data!$D$6*Data!$D$17</f>
        <v>3</v>
      </c>
      <c r="O408" s="34">
        <f>IF(I408&gt;399,1,0)*Data!$D$7*Data!$D$17</f>
        <v>0</v>
      </c>
      <c r="P408" s="34">
        <f>IF(I408&gt;499,1,0)*Data!$D$8*Data!$D$17</f>
        <v>0</v>
      </c>
      <c r="Q408" s="34">
        <f>IF(I408&gt;599,1,0)*Data!$D$9*Data!$D$17</f>
        <v>0</v>
      </c>
      <c r="R408" s="34">
        <f t="shared" si="114"/>
        <v>2</v>
      </c>
      <c r="S408" s="34">
        <f t="shared" si="115"/>
        <v>4</v>
      </c>
      <c r="T408" s="34">
        <f t="shared" si="102"/>
        <v>2.1666666666666665</v>
      </c>
      <c r="U408" s="34">
        <f t="shared" si="116"/>
        <v>4.694444444444444</v>
      </c>
      <c r="V408" s="89">
        <f t="shared" si="103"/>
        <v>4.042182547618867</v>
      </c>
      <c r="W408" s="89">
        <f t="shared" si="104"/>
        <v>-1.5673869146516792</v>
      </c>
      <c r="X408" s="89">
        <f t="shared" si="105"/>
        <v>2</v>
      </c>
      <c r="Y408" s="89">
        <f t="shared" si="106"/>
        <v>-1.242295560556621</v>
      </c>
      <c r="Z408" s="89">
        <f t="shared" si="107"/>
        <v>-0.13038336812103735</v>
      </c>
      <c r="AA408" s="89">
        <f t="shared" si="108"/>
        <v>0.8556163519506425</v>
      </c>
      <c r="AB408" s="89">
        <f t="shared" si="109"/>
        <v>-0.16666666666666666</v>
      </c>
      <c r="AC408" s="89">
        <f t="shared" si="110"/>
        <v>0.7252329838296051</v>
      </c>
      <c r="AD408" s="89">
        <f t="shared" si="117"/>
        <v>0.5259628808343922</v>
      </c>
      <c r="AE408" s="89">
        <f t="shared" si="111"/>
        <v>1.4414336828370615</v>
      </c>
      <c r="AF408" s="34">
        <f t="shared" si="118"/>
        <v>2.0777310620172145</v>
      </c>
    </row>
    <row r="409" spans="8:32" ht="12.75">
      <c r="H409" s="34">
        <f t="shared" si="112"/>
        <v>38.7</v>
      </c>
      <c r="I409" s="34">
        <v>387</v>
      </c>
      <c r="J409" s="34">
        <f t="shared" si="113"/>
        <v>388</v>
      </c>
      <c r="K409" s="34">
        <f>IF(I409&gt;=0,1,0)*Data!$D$3*Data!$D$17</f>
        <v>-2</v>
      </c>
      <c r="L409" s="34">
        <f>IF(I409&gt;99,1,0)*Data!$D$4*Data!$D$17</f>
        <v>4</v>
      </c>
      <c r="M409" s="34">
        <f>IF(I409&gt;199,1,0)*Data!$D$5*Data!$D$17</f>
        <v>-3</v>
      </c>
      <c r="N409" s="34">
        <f>IF(I409&gt;299,1,0)*Data!$D$6*Data!$D$17</f>
        <v>3</v>
      </c>
      <c r="O409" s="34">
        <f>IF(I409&gt;399,1,0)*Data!$D$7*Data!$D$17</f>
        <v>0</v>
      </c>
      <c r="P409" s="34">
        <f>IF(I409&gt;499,1,0)*Data!$D$8*Data!$D$17</f>
        <v>0</v>
      </c>
      <c r="Q409" s="34">
        <f>IF(I409&gt;599,1,0)*Data!$D$9*Data!$D$17</f>
        <v>0</v>
      </c>
      <c r="R409" s="34">
        <f t="shared" si="114"/>
        <v>2</v>
      </c>
      <c r="S409" s="34">
        <f t="shared" si="115"/>
        <v>4</v>
      </c>
      <c r="T409" s="34">
        <f t="shared" si="102"/>
        <v>2.1666666666666665</v>
      </c>
      <c r="U409" s="34">
        <f t="shared" si="116"/>
        <v>4.694444444444444</v>
      </c>
      <c r="V409" s="89">
        <f t="shared" si="103"/>
        <v>4.052654523130832</v>
      </c>
      <c r="W409" s="89">
        <f t="shared" si="104"/>
        <v>-1.5803100247513797</v>
      </c>
      <c r="X409" s="89">
        <f t="shared" si="105"/>
        <v>2</v>
      </c>
      <c r="Y409" s="89">
        <f t="shared" si="106"/>
        <v>-1.2258141073059543</v>
      </c>
      <c r="Z409" s="89">
        <f t="shared" si="107"/>
        <v>-0.13145837940615607</v>
      </c>
      <c r="AA409" s="89">
        <f t="shared" si="108"/>
        <v>0.8442649462522577</v>
      </c>
      <c r="AB409" s="89">
        <f t="shared" si="109"/>
        <v>-0.16666666666666666</v>
      </c>
      <c r="AC409" s="89">
        <f t="shared" si="110"/>
        <v>0.7128065668461017</v>
      </c>
      <c r="AD409" s="89">
        <f t="shared" si="117"/>
        <v>0.508093201738926</v>
      </c>
      <c r="AE409" s="89">
        <f t="shared" si="111"/>
        <v>1.4538600998205649</v>
      </c>
      <c r="AF409" s="34">
        <f t="shared" si="118"/>
        <v>2.1137091898502627</v>
      </c>
    </row>
    <row r="410" spans="8:32" ht="12.75">
      <c r="H410" s="34">
        <f t="shared" si="112"/>
        <v>38.8</v>
      </c>
      <c r="I410" s="34">
        <v>388</v>
      </c>
      <c r="J410" s="34">
        <f t="shared" si="113"/>
        <v>389</v>
      </c>
      <c r="K410" s="34">
        <f>IF(I410&gt;=0,1,0)*Data!$D$3*Data!$D$17</f>
        <v>-2</v>
      </c>
      <c r="L410" s="34">
        <f>IF(I410&gt;99,1,0)*Data!$D$4*Data!$D$17</f>
        <v>4</v>
      </c>
      <c r="M410" s="34">
        <f>IF(I410&gt;199,1,0)*Data!$D$5*Data!$D$17</f>
        <v>-3</v>
      </c>
      <c r="N410" s="34">
        <f>IF(I410&gt;299,1,0)*Data!$D$6*Data!$D$17</f>
        <v>3</v>
      </c>
      <c r="O410" s="34">
        <f>IF(I410&gt;399,1,0)*Data!$D$7*Data!$D$17</f>
        <v>0</v>
      </c>
      <c r="P410" s="34">
        <f>IF(I410&gt;499,1,0)*Data!$D$8*Data!$D$17</f>
        <v>0</v>
      </c>
      <c r="Q410" s="34">
        <f>IF(I410&gt;599,1,0)*Data!$D$9*Data!$D$17</f>
        <v>0</v>
      </c>
      <c r="R410" s="34">
        <f t="shared" si="114"/>
        <v>2</v>
      </c>
      <c r="S410" s="34">
        <f t="shared" si="115"/>
        <v>4</v>
      </c>
      <c r="T410" s="34">
        <f t="shared" si="102"/>
        <v>2.1666666666666665</v>
      </c>
      <c r="U410" s="34">
        <f t="shared" si="116"/>
        <v>4.694444444444444</v>
      </c>
      <c r="V410" s="89">
        <f t="shared" si="103"/>
        <v>4.063126498642799</v>
      </c>
      <c r="W410" s="89">
        <f t="shared" si="104"/>
        <v>-1.5930598360483919</v>
      </c>
      <c r="X410" s="89">
        <f t="shared" si="105"/>
        <v>2</v>
      </c>
      <c r="Y410" s="89">
        <f t="shared" si="106"/>
        <v>-1.2091982297247508</v>
      </c>
      <c r="Z410" s="89">
        <f t="shared" si="107"/>
        <v>-0.13251897479857166</v>
      </c>
      <c r="AA410" s="89">
        <f t="shared" si="108"/>
        <v>0.8328209573885142</v>
      </c>
      <c r="AB410" s="89">
        <f t="shared" si="109"/>
        <v>-0.16666666666666666</v>
      </c>
      <c r="AC410" s="89">
        <f t="shared" si="110"/>
        <v>0.7003019825899426</v>
      </c>
      <c r="AD410" s="89">
        <f t="shared" si="117"/>
        <v>0.4904228668194042</v>
      </c>
      <c r="AE410" s="89">
        <f t="shared" si="111"/>
        <v>1.466364684076724</v>
      </c>
      <c r="AF410" s="34">
        <f t="shared" si="118"/>
        <v>2.1502253867074304</v>
      </c>
    </row>
    <row r="411" spans="8:32" ht="12.75">
      <c r="H411" s="34">
        <f t="shared" si="112"/>
        <v>38.9</v>
      </c>
      <c r="I411" s="34">
        <v>389</v>
      </c>
      <c r="J411" s="34">
        <f t="shared" si="113"/>
        <v>390</v>
      </c>
      <c r="K411" s="34">
        <f>IF(I411&gt;=0,1,0)*Data!$D$3*Data!$D$17</f>
        <v>-2</v>
      </c>
      <c r="L411" s="34">
        <f>IF(I411&gt;99,1,0)*Data!$D$4*Data!$D$17</f>
        <v>4</v>
      </c>
      <c r="M411" s="34">
        <f>IF(I411&gt;199,1,0)*Data!$D$5*Data!$D$17</f>
        <v>-3</v>
      </c>
      <c r="N411" s="34">
        <f>IF(I411&gt;299,1,0)*Data!$D$6*Data!$D$17</f>
        <v>3</v>
      </c>
      <c r="O411" s="34">
        <f>IF(I411&gt;399,1,0)*Data!$D$7*Data!$D$17</f>
        <v>0</v>
      </c>
      <c r="P411" s="34">
        <f>IF(I411&gt;499,1,0)*Data!$D$8*Data!$D$17</f>
        <v>0</v>
      </c>
      <c r="Q411" s="34">
        <f>IF(I411&gt;599,1,0)*Data!$D$9*Data!$D$17</f>
        <v>0</v>
      </c>
      <c r="R411" s="34">
        <f t="shared" si="114"/>
        <v>2</v>
      </c>
      <c r="S411" s="34">
        <f t="shared" si="115"/>
        <v>4</v>
      </c>
      <c r="T411" s="34">
        <f t="shared" si="102"/>
        <v>2.1666666666666665</v>
      </c>
      <c r="U411" s="34">
        <f t="shared" si="116"/>
        <v>4.694444444444444</v>
      </c>
      <c r="V411" s="89">
        <f t="shared" si="103"/>
        <v>4.073598474154765</v>
      </c>
      <c r="W411" s="89">
        <f t="shared" si="104"/>
        <v>-1.6056349503822287</v>
      </c>
      <c r="X411" s="89">
        <f t="shared" si="105"/>
        <v>2</v>
      </c>
      <c r="Y411" s="89">
        <f t="shared" si="106"/>
        <v>-1.1924497499312323</v>
      </c>
      <c r="Z411" s="89">
        <f t="shared" si="107"/>
        <v>-0.1335650379920475</v>
      </c>
      <c r="AA411" s="89">
        <f t="shared" si="108"/>
        <v>0.821285640321754</v>
      </c>
      <c r="AB411" s="89">
        <f t="shared" si="109"/>
        <v>-0.16666666666666666</v>
      </c>
      <c r="AC411" s="89">
        <f t="shared" si="110"/>
        <v>0.6877206023297064</v>
      </c>
      <c r="AD411" s="89">
        <f t="shared" si="117"/>
        <v>0.4729596268687342</v>
      </c>
      <c r="AE411" s="89">
        <f t="shared" si="111"/>
        <v>1.47894606433696</v>
      </c>
      <c r="AF411" s="34">
        <f t="shared" si="118"/>
        <v>2.1872814612177836</v>
      </c>
    </row>
    <row r="412" spans="8:32" ht="12.75">
      <c r="H412" s="34">
        <f t="shared" si="112"/>
        <v>39</v>
      </c>
      <c r="I412" s="34">
        <v>390</v>
      </c>
      <c r="J412" s="34">
        <f t="shared" si="113"/>
        <v>391</v>
      </c>
      <c r="K412" s="34">
        <f>IF(I412&gt;=0,1,0)*Data!$D$3*Data!$D$17</f>
        <v>-2</v>
      </c>
      <c r="L412" s="34">
        <f>IF(I412&gt;99,1,0)*Data!$D$4*Data!$D$17</f>
        <v>4</v>
      </c>
      <c r="M412" s="34">
        <f>IF(I412&gt;199,1,0)*Data!$D$5*Data!$D$17</f>
        <v>-3</v>
      </c>
      <c r="N412" s="34">
        <f>IF(I412&gt;299,1,0)*Data!$D$6*Data!$D$17</f>
        <v>3</v>
      </c>
      <c r="O412" s="34">
        <f>IF(I412&gt;399,1,0)*Data!$D$7*Data!$D$17</f>
        <v>0</v>
      </c>
      <c r="P412" s="34">
        <f>IF(I412&gt;499,1,0)*Data!$D$8*Data!$D$17</f>
        <v>0</v>
      </c>
      <c r="Q412" s="34">
        <f>IF(I412&gt;599,1,0)*Data!$D$9*Data!$D$17</f>
        <v>0</v>
      </c>
      <c r="R412" s="34">
        <f t="shared" si="114"/>
        <v>2</v>
      </c>
      <c r="S412" s="34">
        <f t="shared" si="115"/>
        <v>4</v>
      </c>
      <c r="T412" s="34">
        <f t="shared" si="102"/>
        <v>2.1666666666666665</v>
      </c>
      <c r="U412" s="34">
        <f t="shared" si="116"/>
        <v>4.694444444444444</v>
      </c>
      <c r="V412" s="89">
        <f t="shared" si="103"/>
        <v>4.084070449666731</v>
      </c>
      <c r="W412" s="89">
        <f t="shared" si="104"/>
        <v>-1.6180339887498947</v>
      </c>
      <c r="X412" s="89">
        <f t="shared" si="105"/>
        <v>2</v>
      </c>
      <c r="Y412" s="89">
        <f t="shared" si="106"/>
        <v>-1.1755705045849465</v>
      </c>
      <c r="Z412" s="89">
        <f t="shared" si="107"/>
        <v>-0.13459645427396633</v>
      </c>
      <c r="AA412" s="89">
        <f t="shared" si="108"/>
        <v>0.8096602600294844</v>
      </c>
      <c r="AB412" s="89">
        <f t="shared" si="109"/>
        <v>-0.16666666666666666</v>
      </c>
      <c r="AC412" s="89">
        <f t="shared" si="110"/>
        <v>0.675063805755518</v>
      </c>
      <c r="AD412" s="89">
        <f t="shared" si="117"/>
        <v>0.4557111418411238</v>
      </c>
      <c r="AE412" s="89">
        <f t="shared" si="111"/>
        <v>1.4916028609111485</v>
      </c>
      <c r="AF412" s="34">
        <f t="shared" si="118"/>
        <v>2.224879094678323</v>
      </c>
    </row>
    <row r="413" spans="8:32" ht="12.75">
      <c r="H413" s="34">
        <f t="shared" si="112"/>
        <v>39.1</v>
      </c>
      <c r="I413" s="34">
        <v>391</v>
      </c>
      <c r="J413" s="34">
        <f t="shared" si="113"/>
        <v>392</v>
      </c>
      <c r="K413" s="34">
        <f>IF(I413&gt;=0,1,0)*Data!$D$3*Data!$D$17</f>
        <v>-2</v>
      </c>
      <c r="L413" s="34">
        <f>IF(I413&gt;99,1,0)*Data!$D$4*Data!$D$17</f>
        <v>4</v>
      </c>
      <c r="M413" s="34">
        <f>IF(I413&gt;199,1,0)*Data!$D$5*Data!$D$17</f>
        <v>-3</v>
      </c>
      <c r="N413" s="34">
        <f>IF(I413&gt;299,1,0)*Data!$D$6*Data!$D$17</f>
        <v>3</v>
      </c>
      <c r="O413" s="34">
        <f>IF(I413&gt;399,1,0)*Data!$D$7*Data!$D$17</f>
        <v>0</v>
      </c>
      <c r="P413" s="34">
        <f>IF(I413&gt;499,1,0)*Data!$D$8*Data!$D$17</f>
        <v>0</v>
      </c>
      <c r="Q413" s="34">
        <f>IF(I413&gt;599,1,0)*Data!$D$9*Data!$D$17</f>
        <v>0</v>
      </c>
      <c r="R413" s="34">
        <f t="shared" si="114"/>
        <v>2</v>
      </c>
      <c r="S413" s="34">
        <f t="shared" si="115"/>
        <v>4</v>
      </c>
      <c r="T413" s="34">
        <f t="shared" si="102"/>
        <v>2.1666666666666665</v>
      </c>
      <c r="U413" s="34">
        <f t="shared" si="116"/>
        <v>4.694444444444444</v>
      </c>
      <c r="V413" s="89">
        <f t="shared" si="103"/>
        <v>4.094542425178696</v>
      </c>
      <c r="W413" s="89">
        <f t="shared" si="104"/>
        <v>-1.6302555914571075</v>
      </c>
      <c r="X413" s="89">
        <f t="shared" si="105"/>
        <v>2</v>
      </c>
      <c r="Y413" s="89">
        <f t="shared" si="106"/>
        <v>-1.158562344685359</v>
      </c>
      <c r="Z413" s="89">
        <f t="shared" si="107"/>
        <v>-0.13561311053790978</v>
      </c>
      <c r="AA413" s="89">
        <f t="shared" si="108"/>
        <v>0.7979460913656619</v>
      </c>
      <c r="AB413" s="89">
        <f t="shared" si="109"/>
        <v>-0.16666666666666666</v>
      </c>
      <c r="AC413" s="89">
        <f t="shared" si="110"/>
        <v>0.662332980827752</v>
      </c>
      <c r="AD413" s="89">
        <f t="shared" si="117"/>
        <v>0.4386849774921754</v>
      </c>
      <c r="AE413" s="89">
        <f t="shared" si="111"/>
        <v>1.5043336858389145</v>
      </c>
      <c r="AF413" s="34">
        <f t="shared" si="118"/>
        <v>2.263019838349694</v>
      </c>
    </row>
    <row r="414" spans="8:32" ht="12.75">
      <c r="H414" s="34">
        <f t="shared" si="112"/>
        <v>39.2</v>
      </c>
      <c r="I414" s="34">
        <v>392</v>
      </c>
      <c r="J414" s="34">
        <f t="shared" si="113"/>
        <v>393</v>
      </c>
      <c r="K414" s="34">
        <f>IF(I414&gt;=0,1,0)*Data!$D$3*Data!$D$17</f>
        <v>-2</v>
      </c>
      <c r="L414" s="34">
        <f>IF(I414&gt;99,1,0)*Data!$D$4*Data!$D$17</f>
        <v>4</v>
      </c>
      <c r="M414" s="34">
        <f>IF(I414&gt;199,1,0)*Data!$D$5*Data!$D$17</f>
        <v>-3</v>
      </c>
      <c r="N414" s="34">
        <f>IF(I414&gt;299,1,0)*Data!$D$6*Data!$D$17</f>
        <v>3</v>
      </c>
      <c r="O414" s="34">
        <f>IF(I414&gt;399,1,0)*Data!$D$7*Data!$D$17</f>
        <v>0</v>
      </c>
      <c r="P414" s="34">
        <f>IF(I414&gt;499,1,0)*Data!$D$8*Data!$D$17</f>
        <v>0</v>
      </c>
      <c r="Q414" s="34">
        <f>IF(I414&gt;599,1,0)*Data!$D$9*Data!$D$17</f>
        <v>0</v>
      </c>
      <c r="R414" s="34">
        <f t="shared" si="114"/>
        <v>2</v>
      </c>
      <c r="S414" s="34">
        <f t="shared" si="115"/>
        <v>4</v>
      </c>
      <c r="T414" s="34">
        <f t="shared" si="102"/>
        <v>2.1666666666666665</v>
      </c>
      <c r="U414" s="34">
        <f t="shared" si="116"/>
        <v>4.694444444444444</v>
      </c>
      <c r="V414" s="89">
        <f t="shared" si="103"/>
        <v>4.105014400690663</v>
      </c>
      <c r="W414" s="89">
        <f t="shared" si="104"/>
        <v>-1.6422984182674074</v>
      </c>
      <c r="X414" s="89">
        <f t="shared" si="105"/>
        <v>2</v>
      </c>
      <c r="Y414" s="89">
        <f t="shared" si="106"/>
        <v>-1.1414271353688643</v>
      </c>
      <c r="Z414" s="89">
        <f t="shared" si="107"/>
        <v>-0.13661489529606194</v>
      </c>
      <c r="AA414" s="89">
        <f t="shared" si="108"/>
        <v>0.7861444189208849</v>
      </c>
      <c r="AB414" s="89">
        <f t="shared" si="109"/>
        <v>-0.16666666666666666</v>
      </c>
      <c r="AC414" s="89">
        <f t="shared" si="110"/>
        <v>0.649529523624823</v>
      </c>
      <c r="AD414" s="89">
        <f t="shared" si="117"/>
        <v>0.42188860206028944</v>
      </c>
      <c r="AE414" s="89">
        <f t="shared" si="111"/>
        <v>1.5171371430418437</v>
      </c>
      <c r="AF414" s="34">
        <f t="shared" si="118"/>
        <v>2.3017051107971676</v>
      </c>
    </row>
    <row r="415" spans="8:32" ht="12.75">
      <c r="H415" s="34">
        <f t="shared" si="112"/>
        <v>39.3</v>
      </c>
      <c r="I415" s="34">
        <v>393</v>
      </c>
      <c r="J415" s="34">
        <f t="shared" si="113"/>
        <v>394</v>
      </c>
      <c r="K415" s="34">
        <f>IF(I415&gt;=0,1,0)*Data!$D$3*Data!$D$17</f>
        <v>-2</v>
      </c>
      <c r="L415" s="34">
        <f>IF(I415&gt;99,1,0)*Data!$D$4*Data!$D$17</f>
        <v>4</v>
      </c>
      <c r="M415" s="34">
        <f>IF(I415&gt;199,1,0)*Data!$D$5*Data!$D$17</f>
        <v>-3</v>
      </c>
      <c r="N415" s="34">
        <f>IF(I415&gt;299,1,0)*Data!$D$6*Data!$D$17</f>
        <v>3</v>
      </c>
      <c r="O415" s="34">
        <f>IF(I415&gt;399,1,0)*Data!$D$7*Data!$D$17</f>
        <v>0</v>
      </c>
      <c r="P415" s="34">
        <f>IF(I415&gt;499,1,0)*Data!$D$8*Data!$D$17</f>
        <v>0</v>
      </c>
      <c r="Q415" s="34">
        <f>IF(I415&gt;599,1,0)*Data!$D$9*Data!$D$17</f>
        <v>0</v>
      </c>
      <c r="R415" s="34">
        <f t="shared" si="114"/>
        <v>2</v>
      </c>
      <c r="S415" s="34">
        <f t="shared" si="115"/>
        <v>4</v>
      </c>
      <c r="T415" s="34">
        <f t="shared" si="102"/>
        <v>2.1666666666666665</v>
      </c>
      <c r="U415" s="34">
        <f t="shared" si="116"/>
        <v>4.694444444444444</v>
      </c>
      <c r="V415" s="89">
        <f t="shared" si="103"/>
        <v>4.115486376202629</v>
      </c>
      <c r="W415" s="89">
        <f t="shared" si="104"/>
        <v>-1.6541611485491232</v>
      </c>
      <c r="X415" s="89">
        <f t="shared" si="105"/>
        <v>2</v>
      </c>
      <c r="Y415" s="89">
        <f t="shared" si="106"/>
        <v>-1.1241667557042618</v>
      </c>
      <c r="Z415" s="89">
        <f t="shared" si="107"/>
        <v>-0.137601698691435</v>
      </c>
      <c r="AA415" s="89">
        <f t="shared" si="108"/>
        <v>0.774256536881531</v>
      </c>
      <c r="AB415" s="89">
        <f t="shared" si="109"/>
        <v>-0.16666666666666666</v>
      </c>
      <c r="AC415" s="89">
        <f t="shared" si="110"/>
        <v>0.6366548381900959</v>
      </c>
      <c r="AD415" s="89">
        <f t="shared" si="117"/>
        <v>0.40532938299085725</v>
      </c>
      <c r="AE415" s="89">
        <f t="shared" si="111"/>
        <v>1.5300118284765705</v>
      </c>
      <c r="AF415" s="34">
        <f t="shared" si="118"/>
        <v>2.3409361952782186</v>
      </c>
    </row>
    <row r="416" spans="8:32" ht="12.75">
      <c r="H416" s="34">
        <f t="shared" si="112"/>
        <v>39.4</v>
      </c>
      <c r="I416" s="34">
        <v>394</v>
      </c>
      <c r="J416" s="34">
        <f t="shared" si="113"/>
        <v>395</v>
      </c>
      <c r="K416" s="34">
        <f>IF(I416&gt;=0,1,0)*Data!$D$3*Data!$D$17</f>
        <v>-2</v>
      </c>
      <c r="L416" s="34">
        <f>IF(I416&gt;99,1,0)*Data!$D$4*Data!$D$17</f>
        <v>4</v>
      </c>
      <c r="M416" s="34">
        <f>IF(I416&gt;199,1,0)*Data!$D$5*Data!$D$17</f>
        <v>-3</v>
      </c>
      <c r="N416" s="34">
        <f>IF(I416&gt;299,1,0)*Data!$D$6*Data!$D$17</f>
        <v>3</v>
      </c>
      <c r="O416" s="34">
        <f>IF(I416&gt;399,1,0)*Data!$D$7*Data!$D$17</f>
        <v>0</v>
      </c>
      <c r="P416" s="34">
        <f>IF(I416&gt;499,1,0)*Data!$D$8*Data!$D$17</f>
        <v>0</v>
      </c>
      <c r="Q416" s="34">
        <f>IF(I416&gt;599,1,0)*Data!$D$9*Data!$D$17</f>
        <v>0</v>
      </c>
      <c r="R416" s="34">
        <f t="shared" si="114"/>
        <v>2</v>
      </c>
      <c r="S416" s="34">
        <f t="shared" si="115"/>
        <v>4</v>
      </c>
      <c r="T416" s="34">
        <f t="shared" si="102"/>
        <v>2.1666666666666665</v>
      </c>
      <c r="U416" s="34">
        <f t="shared" si="116"/>
        <v>4.694444444444444</v>
      </c>
      <c r="V416" s="89">
        <f t="shared" si="103"/>
        <v>4.125958351714595</v>
      </c>
      <c r="W416" s="89">
        <f t="shared" si="104"/>
        <v>-1.6658424814201989</v>
      </c>
      <c r="X416" s="89">
        <f t="shared" si="105"/>
        <v>2</v>
      </c>
      <c r="Y416" s="89">
        <f t="shared" si="106"/>
        <v>-1.1067830984866884</v>
      </c>
      <c r="Z416" s="89">
        <f t="shared" si="107"/>
        <v>-0.13857341250991628</v>
      </c>
      <c r="AA416" s="89">
        <f t="shared" si="108"/>
        <v>0.7622837488878297</v>
      </c>
      <c r="AB416" s="89">
        <f t="shared" si="109"/>
        <v>-0.16666666666666666</v>
      </c>
      <c r="AC416" s="89">
        <f t="shared" si="110"/>
        <v>0.6237103363779134</v>
      </c>
      <c r="AD416" s="89">
        <f t="shared" si="117"/>
        <v>0.38901458370464986</v>
      </c>
      <c r="AE416" s="89">
        <f t="shared" si="111"/>
        <v>1.542956330288753</v>
      </c>
      <c r="AF416" s="34">
        <f t="shared" si="118"/>
        <v>2.3807142371781356</v>
      </c>
    </row>
    <row r="417" spans="8:32" ht="12.75">
      <c r="H417" s="34">
        <f t="shared" si="112"/>
        <v>39.5</v>
      </c>
      <c r="I417" s="34">
        <v>395</v>
      </c>
      <c r="J417" s="34">
        <f t="shared" si="113"/>
        <v>396</v>
      </c>
      <c r="K417" s="34">
        <f>IF(I417&gt;=0,1,0)*Data!$D$3*Data!$D$17</f>
        <v>-2</v>
      </c>
      <c r="L417" s="34">
        <f>IF(I417&gt;99,1,0)*Data!$D$4*Data!$D$17</f>
        <v>4</v>
      </c>
      <c r="M417" s="34">
        <f>IF(I417&gt;199,1,0)*Data!$D$5*Data!$D$17</f>
        <v>-3</v>
      </c>
      <c r="N417" s="34">
        <f>IF(I417&gt;299,1,0)*Data!$D$6*Data!$D$17</f>
        <v>3</v>
      </c>
      <c r="O417" s="34">
        <f>IF(I417&gt;399,1,0)*Data!$D$7*Data!$D$17</f>
        <v>0</v>
      </c>
      <c r="P417" s="34">
        <f>IF(I417&gt;499,1,0)*Data!$D$8*Data!$D$17</f>
        <v>0</v>
      </c>
      <c r="Q417" s="34">
        <f>IF(I417&gt;599,1,0)*Data!$D$9*Data!$D$17</f>
        <v>0</v>
      </c>
      <c r="R417" s="34">
        <f t="shared" si="114"/>
        <v>2</v>
      </c>
      <c r="S417" s="34">
        <f t="shared" si="115"/>
        <v>4</v>
      </c>
      <c r="T417" s="34">
        <f t="shared" si="102"/>
        <v>2.1666666666666665</v>
      </c>
      <c r="U417" s="34">
        <f t="shared" si="116"/>
        <v>4.694444444444444</v>
      </c>
      <c r="V417" s="89">
        <f t="shared" si="103"/>
        <v>4.13643032722656</v>
      </c>
      <c r="W417" s="89">
        <f t="shared" si="104"/>
        <v>-1.6773411358908472</v>
      </c>
      <c r="X417" s="89">
        <f t="shared" si="105"/>
        <v>2</v>
      </c>
      <c r="Y417" s="89">
        <f t="shared" si="106"/>
        <v>-1.0892780700300555</v>
      </c>
      <c r="Z417" s="89">
        <f t="shared" si="107"/>
        <v>-0.1395299301921354</v>
      </c>
      <c r="AA417" s="89">
        <f t="shared" si="108"/>
        <v>0.7502273678909069</v>
      </c>
      <c r="AB417" s="89">
        <f t="shared" si="109"/>
        <v>-0.16666666666666666</v>
      </c>
      <c r="AC417" s="89">
        <f t="shared" si="110"/>
        <v>0.6106974376987715</v>
      </c>
      <c r="AD417" s="89">
        <f t="shared" si="117"/>
        <v>0.3729513604118449</v>
      </c>
      <c r="AE417" s="89">
        <f t="shared" si="111"/>
        <v>1.555969228967895</v>
      </c>
      <c r="AF417" s="34">
        <f t="shared" si="118"/>
        <v>2.421040241494946</v>
      </c>
    </row>
    <row r="418" spans="8:32" ht="12.75">
      <c r="H418" s="34">
        <f t="shared" si="112"/>
        <v>39.6</v>
      </c>
      <c r="I418" s="34">
        <v>396</v>
      </c>
      <c r="J418" s="34">
        <f t="shared" si="113"/>
        <v>397</v>
      </c>
      <c r="K418" s="34">
        <f>IF(I418&gt;=0,1,0)*Data!$D$3*Data!$D$17</f>
        <v>-2</v>
      </c>
      <c r="L418" s="34">
        <f>IF(I418&gt;99,1,0)*Data!$D$4*Data!$D$17</f>
        <v>4</v>
      </c>
      <c r="M418" s="34">
        <f>IF(I418&gt;199,1,0)*Data!$D$5*Data!$D$17</f>
        <v>-3</v>
      </c>
      <c r="N418" s="34">
        <f>IF(I418&gt;299,1,0)*Data!$D$6*Data!$D$17</f>
        <v>3</v>
      </c>
      <c r="O418" s="34">
        <f>IF(I418&gt;399,1,0)*Data!$D$7*Data!$D$17</f>
        <v>0</v>
      </c>
      <c r="P418" s="34">
        <f>IF(I418&gt;499,1,0)*Data!$D$8*Data!$D$17</f>
        <v>0</v>
      </c>
      <c r="Q418" s="34">
        <f>IF(I418&gt;599,1,0)*Data!$D$9*Data!$D$17</f>
        <v>0</v>
      </c>
      <c r="R418" s="34">
        <f t="shared" si="114"/>
        <v>2</v>
      </c>
      <c r="S418" s="34">
        <f t="shared" si="115"/>
        <v>4</v>
      </c>
      <c r="T418" s="34">
        <f t="shared" si="102"/>
        <v>2.1666666666666665</v>
      </c>
      <c r="U418" s="34">
        <f t="shared" si="116"/>
        <v>4.694444444444444</v>
      </c>
      <c r="V418" s="89">
        <f t="shared" si="103"/>
        <v>4.146902302738527</v>
      </c>
      <c r="W418" s="89">
        <f t="shared" si="104"/>
        <v>-1.6886558510040297</v>
      </c>
      <c r="X418" s="89">
        <f t="shared" si="105"/>
        <v>2</v>
      </c>
      <c r="Y418" s="89">
        <f t="shared" si="106"/>
        <v>-1.0716535899579942</v>
      </c>
      <c r="Z418" s="89">
        <f t="shared" si="107"/>
        <v>-0.1404711468451496</v>
      </c>
      <c r="AA418" s="89">
        <f t="shared" si="108"/>
        <v>0.7380887160087998</v>
      </c>
      <c r="AB418" s="89">
        <f t="shared" si="109"/>
        <v>-0.16666666666666666</v>
      </c>
      <c r="AC418" s="89">
        <f t="shared" si="110"/>
        <v>0.5976175691636502</v>
      </c>
      <c r="AD418" s="89">
        <f t="shared" si="117"/>
        <v>0.3571467589730702</v>
      </c>
      <c r="AE418" s="89">
        <f t="shared" si="111"/>
        <v>1.5690490975030165</v>
      </c>
      <c r="AF418" s="34">
        <f t="shared" si="118"/>
        <v>2.4619150703750305</v>
      </c>
    </row>
    <row r="419" spans="8:32" ht="12.75">
      <c r="H419" s="34">
        <f t="shared" si="112"/>
        <v>39.7</v>
      </c>
      <c r="I419" s="34">
        <v>397</v>
      </c>
      <c r="J419" s="34">
        <f t="shared" si="113"/>
        <v>398</v>
      </c>
      <c r="K419" s="34">
        <f>IF(I419&gt;=0,1,0)*Data!$D$3*Data!$D$17</f>
        <v>-2</v>
      </c>
      <c r="L419" s="34">
        <f>IF(I419&gt;99,1,0)*Data!$D$4*Data!$D$17</f>
        <v>4</v>
      </c>
      <c r="M419" s="34">
        <f>IF(I419&gt;199,1,0)*Data!$D$5*Data!$D$17</f>
        <v>-3</v>
      </c>
      <c r="N419" s="34">
        <f>IF(I419&gt;299,1,0)*Data!$D$6*Data!$D$17</f>
        <v>3</v>
      </c>
      <c r="O419" s="34">
        <f>IF(I419&gt;399,1,0)*Data!$D$7*Data!$D$17</f>
        <v>0</v>
      </c>
      <c r="P419" s="34">
        <f>IF(I419&gt;499,1,0)*Data!$D$8*Data!$D$17</f>
        <v>0</v>
      </c>
      <c r="Q419" s="34">
        <f>IF(I419&gt;599,1,0)*Data!$D$9*Data!$D$17</f>
        <v>0</v>
      </c>
      <c r="R419" s="34">
        <f t="shared" si="114"/>
        <v>2</v>
      </c>
      <c r="S419" s="34">
        <f t="shared" si="115"/>
        <v>4</v>
      </c>
      <c r="T419" s="34">
        <f t="shared" si="102"/>
        <v>2.1666666666666665</v>
      </c>
      <c r="U419" s="34">
        <f t="shared" si="116"/>
        <v>4.694444444444444</v>
      </c>
      <c r="V419" s="89">
        <f t="shared" si="103"/>
        <v>4.157374278250493</v>
      </c>
      <c r="W419" s="89">
        <f t="shared" si="104"/>
        <v>-1.6997853859737275</v>
      </c>
      <c r="X419" s="89">
        <f t="shared" si="105"/>
        <v>2</v>
      </c>
      <c r="Y419" s="89">
        <f t="shared" si="106"/>
        <v>-1.0539115909933556</v>
      </c>
      <c r="Z419" s="89">
        <f t="shared" si="107"/>
        <v>-0.1413969592539463</v>
      </c>
      <c r="AA419" s="89">
        <f t="shared" si="108"/>
        <v>0.7258691243814785</v>
      </c>
      <c r="AB419" s="89">
        <f t="shared" si="109"/>
        <v>-0.16666666666666666</v>
      </c>
      <c r="AC419" s="89">
        <f t="shared" si="110"/>
        <v>0.5844721651275322</v>
      </c>
      <c r="AD419" s="89">
        <f t="shared" si="117"/>
        <v>0.3416077118088653</v>
      </c>
      <c r="AE419" s="89">
        <f t="shared" si="111"/>
        <v>1.5821945015391343</v>
      </c>
      <c r="AF419" s="34">
        <f t="shared" si="118"/>
        <v>2.5033394407006697</v>
      </c>
    </row>
    <row r="420" spans="8:32" ht="12.75">
      <c r="H420" s="34">
        <f t="shared" si="112"/>
        <v>39.8</v>
      </c>
      <c r="I420" s="34">
        <v>398</v>
      </c>
      <c r="J420" s="34">
        <f t="shared" si="113"/>
        <v>399</v>
      </c>
      <c r="K420" s="34">
        <f>IF(I420&gt;=0,1,0)*Data!$D$3*Data!$D$17</f>
        <v>-2</v>
      </c>
      <c r="L420" s="34">
        <f>IF(I420&gt;99,1,0)*Data!$D$4*Data!$D$17</f>
        <v>4</v>
      </c>
      <c r="M420" s="34">
        <f>IF(I420&gt;199,1,0)*Data!$D$5*Data!$D$17</f>
        <v>-3</v>
      </c>
      <c r="N420" s="34">
        <f>IF(I420&gt;299,1,0)*Data!$D$6*Data!$D$17</f>
        <v>3</v>
      </c>
      <c r="O420" s="34">
        <f>IF(I420&gt;399,1,0)*Data!$D$7*Data!$D$17</f>
        <v>0</v>
      </c>
      <c r="P420" s="34">
        <f>IF(I420&gt;499,1,0)*Data!$D$8*Data!$D$17</f>
        <v>0</v>
      </c>
      <c r="Q420" s="34">
        <f>IF(I420&gt;599,1,0)*Data!$D$9*Data!$D$17</f>
        <v>0</v>
      </c>
      <c r="R420" s="34">
        <f t="shared" si="114"/>
        <v>2</v>
      </c>
      <c r="S420" s="34">
        <f t="shared" si="115"/>
        <v>4</v>
      </c>
      <c r="T420" s="34">
        <f t="shared" si="102"/>
        <v>2.1666666666666665</v>
      </c>
      <c r="U420" s="34">
        <f t="shared" si="116"/>
        <v>4.694444444444444</v>
      </c>
      <c r="V420" s="89">
        <f t="shared" si="103"/>
        <v>4.167846253762459</v>
      </c>
      <c r="W420" s="89">
        <f t="shared" si="104"/>
        <v>-1.7107285203210132</v>
      </c>
      <c r="X420" s="89">
        <f t="shared" si="105"/>
        <v>2</v>
      </c>
      <c r="Y420" s="89">
        <f t="shared" si="106"/>
        <v>-1.0360540187462606</v>
      </c>
      <c r="Z420" s="89">
        <f t="shared" si="107"/>
        <v>-0.14230726589276188</v>
      </c>
      <c r="AA420" s="89">
        <f t="shared" si="108"/>
        <v>0.7135699330248673</v>
      </c>
      <c r="AB420" s="89">
        <f t="shared" si="109"/>
        <v>-0.16666666666666666</v>
      </c>
      <c r="AC420" s="89">
        <f t="shared" si="110"/>
        <v>0.5712626671321054</v>
      </c>
      <c r="AD420" s="89">
        <f t="shared" si="117"/>
        <v>0.32634103485888666</v>
      </c>
      <c r="AE420" s="89">
        <f t="shared" si="111"/>
        <v>1.595403999534561</v>
      </c>
      <c r="AF420" s="34">
        <f t="shared" si="118"/>
        <v>2.5453139217308736</v>
      </c>
    </row>
    <row r="421" spans="8:32" ht="12.75">
      <c r="H421" s="34">
        <f t="shared" si="112"/>
        <v>39.9</v>
      </c>
      <c r="I421" s="34">
        <v>399</v>
      </c>
      <c r="J421" s="34">
        <f t="shared" si="113"/>
        <v>400</v>
      </c>
      <c r="K421" s="34">
        <f>IF(I421&gt;=0,1,0)*Data!$D$3*Data!$D$17</f>
        <v>-2</v>
      </c>
      <c r="L421" s="34">
        <f>IF(I421&gt;99,1,0)*Data!$D$4*Data!$D$17</f>
        <v>4</v>
      </c>
      <c r="M421" s="34">
        <f>IF(I421&gt;199,1,0)*Data!$D$5*Data!$D$17</f>
        <v>-3</v>
      </c>
      <c r="N421" s="34">
        <f>IF(I421&gt;299,1,0)*Data!$D$6*Data!$D$17</f>
        <v>3</v>
      </c>
      <c r="O421" s="34">
        <f>IF(I421&gt;399,1,0)*Data!$D$7*Data!$D$17</f>
        <v>0</v>
      </c>
      <c r="P421" s="34">
        <f>IF(I421&gt;499,1,0)*Data!$D$8*Data!$D$17</f>
        <v>0</v>
      </c>
      <c r="Q421" s="34">
        <f>IF(I421&gt;599,1,0)*Data!$D$9*Data!$D$17</f>
        <v>0</v>
      </c>
      <c r="R421" s="34">
        <f t="shared" si="114"/>
        <v>2</v>
      </c>
      <c r="S421" s="34">
        <f t="shared" si="115"/>
        <v>4</v>
      </c>
      <c r="T421" s="34">
        <f t="shared" si="102"/>
        <v>2.1666666666666665</v>
      </c>
      <c r="U421" s="34">
        <f t="shared" si="116"/>
        <v>4.694444444444444</v>
      </c>
      <c r="V421" s="89">
        <f t="shared" si="103"/>
        <v>4.178318229274424</v>
      </c>
      <c r="W421" s="89">
        <f t="shared" si="104"/>
        <v>-1.7214840540078866</v>
      </c>
      <c r="X421" s="89">
        <f t="shared" si="105"/>
        <v>2</v>
      </c>
      <c r="Y421" s="89">
        <f t="shared" si="106"/>
        <v>-1.0180828315007437</v>
      </c>
      <c r="Z421" s="89">
        <f t="shared" si="107"/>
        <v>-0.14320196693621515</v>
      </c>
      <c r="AA421" s="89">
        <f t="shared" si="108"/>
        <v>0.7011924906838986</v>
      </c>
      <c r="AB421" s="89">
        <f t="shared" si="109"/>
        <v>-0.16666666666666666</v>
      </c>
      <c r="AC421" s="89">
        <f t="shared" si="110"/>
        <v>0.5579905237476834</v>
      </c>
      <c r="AD421" s="89">
        <f t="shared" si="117"/>
        <v>0.31135342459221405</v>
      </c>
      <c r="AE421" s="89">
        <f t="shared" si="111"/>
        <v>1.608676142918983</v>
      </c>
      <c r="AF421" s="34">
        <f t="shared" si="118"/>
        <v>2.5878389327966964</v>
      </c>
    </row>
    <row r="422" spans="8:32" ht="12.75">
      <c r="H422" s="34">
        <f t="shared" si="112"/>
        <v>40</v>
      </c>
      <c r="I422" s="34">
        <v>400</v>
      </c>
      <c r="J422" s="34">
        <f t="shared" si="113"/>
        <v>401</v>
      </c>
      <c r="K422" s="34">
        <f>IF(I422&gt;=0,1,0)*Data!$D$3*Data!$D$17</f>
        <v>-2</v>
      </c>
      <c r="L422" s="34">
        <f>IF(I422&gt;99,1,0)*Data!$D$4*Data!$D$17</f>
        <v>4</v>
      </c>
      <c r="M422" s="34">
        <f>IF(I422&gt;199,1,0)*Data!$D$5*Data!$D$17</f>
        <v>-3</v>
      </c>
      <c r="N422" s="34">
        <f>IF(I422&gt;299,1,0)*Data!$D$6*Data!$D$17</f>
        <v>3</v>
      </c>
      <c r="O422" s="34">
        <f>IF(I422&gt;399,1,0)*Data!$D$7*Data!$D$17</f>
        <v>-2</v>
      </c>
      <c r="P422" s="34">
        <f>IF(I422&gt;499,1,0)*Data!$D$8*Data!$D$17</f>
        <v>0</v>
      </c>
      <c r="Q422" s="34">
        <f>IF(I422&gt;599,1,0)*Data!$D$9*Data!$D$17</f>
        <v>0</v>
      </c>
      <c r="R422" s="34">
        <f t="shared" si="114"/>
        <v>0</v>
      </c>
      <c r="S422" s="34">
        <f t="shared" si="115"/>
        <v>0</v>
      </c>
      <c r="T422" s="34">
        <f t="shared" si="102"/>
        <v>0.16666666666666666</v>
      </c>
      <c r="U422" s="34">
        <f t="shared" si="116"/>
        <v>0.027777777777777776</v>
      </c>
      <c r="V422" s="89">
        <f t="shared" si="103"/>
        <v>4.1887902047863905</v>
      </c>
      <c r="W422" s="89">
        <f t="shared" si="104"/>
        <v>0</v>
      </c>
      <c r="X422" s="89">
        <f t="shared" si="105"/>
        <v>0</v>
      </c>
      <c r="Y422" s="89">
        <f t="shared" si="106"/>
        <v>0</v>
      </c>
      <c r="Z422" s="89">
        <f t="shared" si="107"/>
        <v>-0.1440809642702544</v>
      </c>
      <c r="AA422" s="89">
        <f t="shared" si="108"/>
        <v>0.6887381546846043</v>
      </c>
      <c r="AB422" s="89">
        <f t="shared" si="109"/>
        <v>-0.16666666666666666</v>
      </c>
      <c r="AC422" s="89">
        <f t="shared" si="110"/>
        <v>0.5446571904143499</v>
      </c>
      <c r="AD422" s="89">
        <f t="shared" si="117"/>
        <v>0.2966514550700534</v>
      </c>
      <c r="AE422" s="89">
        <f t="shared" si="111"/>
        <v>-0.37799052374768327</v>
      </c>
      <c r="AF422" s="34">
        <f t="shared" si="118"/>
        <v>0.1428768360430479</v>
      </c>
    </row>
    <row r="423" spans="8:32" ht="12.75">
      <c r="H423" s="34">
        <f t="shared" si="112"/>
        <v>40.1</v>
      </c>
      <c r="I423" s="34">
        <v>401</v>
      </c>
      <c r="J423" s="34">
        <f t="shared" si="113"/>
        <v>402</v>
      </c>
      <c r="K423" s="34">
        <f>IF(I423&gt;=0,1,0)*Data!$D$3*Data!$D$17</f>
        <v>-2</v>
      </c>
      <c r="L423" s="34">
        <f>IF(I423&gt;99,1,0)*Data!$D$4*Data!$D$17</f>
        <v>4</v>
      </c>
      <c r="M423" s="34">
        <f>IF(I423&gt;199,1,0)*Data!$D$5*Data!$D$17</f>
        <v>-3</v>
      </c>
      <c r="N423" s="34">
        <f>IF(I423&gt;299,1,0)*Data!$D$6*Data!$D$17</f>
        <v>3</v>
      </c>
      <c r="O423" s="34">
        <f>IF(I423&gt;399,1,0)*Data!$D$7*Data!$D$17</f>
        <v>-2</v>
      </c>
      <c r="P423" s="34">
        <f>IF(I423&gt;499,1,0)*Data!$D$8*Data!$D$17</f>
        <v>0</v>
      </c>
      <c r="Q423" s="34">
        <f>IF(I423&gt;599,1,0)*Data!$D$9*Data!$D$17</f>
        <v>0</v>
      </c>
      <c r="R423" s="34">
        <f t="shared" si="114"/>
        <v>0</v>
      </c>
      <c r="S423" s="34">
        <f t="shared" si="115"/>
        <v>0</v>
      </c>
      <c r="T423" s="34">
        <f t="shared" si="102"/>
        <v>0.16666666666666666</v>
      </c>
      <c r="U423" s="34">
        <f t="shared" si="116"/>
        <v>0.027777777777777776</v>
      </c>
      <c r="V423" s="89">
        <f t="shared" si="103"/>
        <v>4.199262180298357</v>
      </c>
      <c r="W423" s="89">
        <f t="shared" si="104"/>
        <v>0</v>
      </c>
      <c r="X423" s="89">
        <f t="shared" si="105"/>
        <v>0</v>
      </c>
      <c r="Y423" s="89">
        <f t="shared" si="106"/>
        <v>0</v>
      </c>
      <c r="Z423" s="89">
        <f t="shared" si="107"/>
        <v>-0.14494416150291656</v>
      </c>
      <c r="AA423" s="89">
        <f t="shared" si="108"/>
        <v>0.6762082907852751</v>
      </c>
      <c r="AB423" s="89">
        <f t="shared" si="109"/>
        <v>-0.16666666666666666</v>
      </c>
      <c r="AC423" s="89">
        <f t="shared" si="110"/>
        <v>0.5312641292823586</v>
      </c>
      <c r="AD423" s="89">
        <f t="shared" si="117"/>
        <v>0.2822415750621426</v>
      </c>
      <c r="AE423" s="89">
        <f t="shared" si="111"/>
        <v>-0.3645974626156919</v>
      </c>
      <c r="AF423" s="34">
        <f t="shared" si="118"/>
        <v>0.13293130974580086</v>
      </c>
    </row>
    <row r="424" spans="8:32" ht="12.75">
      <c r="H424" s="34">
        <f t="shared" si="112"/>
        <v>40.2</v>
      </c>
      <c r="I424" s="34">
        <v>402</v>
      </c>
      <c r="J424" s="34">
        <f t="shared" si="113"/>
        <v>403</v>
      </c>
      <c r="K424" s="34">
        <f>IF(I424&gt;=0,1,0)*Data!$D$3*Data!$D$17</f>
        <v>-2</v>
      </c>
      <c r="L424" s="34">
        <f>IF(I424&gt;99,1,0)*Data!$D$4*Data!$D$17</f>
        <v>4</v>
      </c>
      <c r="M424" s="34">
        <f>IF(I424&gt;199,1,0)*Data!$D$5*Data!$D$17</f>
        <v>-3</v>
      </c>
      <c r="N424" s="34">
        <f>IF(I424&gt;299,1,0)*Data!$D$6*Data!$D$17</f>
        <v>3</v>
      </c>
      <c r="O424" s="34">
        <f>IF(I424&gt;399,1,0)*Data!$D$7*Data!$D$17</f>
        <v>-2</v>
      </c>
      <c r="P424" s="34">
        <f>IF(I424&gt;499,1,0)*Data!$D$8*Data!$D$17</f>
        <v>0</v>
      </c>
      <c r="Q424" s="34">
        <f>IF(I424&gt;599,1,0)*Data!$D$9*Data!$D$17</f>
        <v>0</v>
      </c>
      <c r="R424" s="34">
        <f t="shared" si="114"/>
        <v>0</v>
      </c>
      <c r="S424" s="34">
        <f t="shared" si="115"/>
        <v>0</v>
      </c>
      <c r="T424" s="34">
        <f t="shared" si="102"/>
        <v>0.16666666666666666</v>
      </c>
      <c r="U424" s="34">
        <f t="shared" si="116"/>
        <v>0.027777777777777776</v>
      </c>
      <c r="V424" s="89">
        <f t="shared" si="103"/>
        <v>4.209734155810322</v>
      </c>
      <c r="W424" s="89">
        <f t="shared" si="104"/>
        <v>0</v>
      </c>
      <c r="X424" s="89">
        <f t="shared" si="105"/>
        <v>0</v>
      </c>
      <c r="Y424" s="89">
        <f t="shared" si="106"/>
        <v>0</v>
      </c>
      <c r="Z424" s="89">
        <f t="shared" si="107"/>
        <v>-0.14579146397489762</v>
      </c>
      <c r="AA424" s="89">
        <f t="shared" si="108"/>
        <v>0.6636042730266877</v>
      </c>
      <c r="AB424" s="89">
        <f t="shared" si="109"/>
        <v>-0.16666666666666666</v>
      </c>
      <c r="AC424" s="89">
        <f t="shared" si="110"/>
        <v>0.5178128090517901</v>
      </c>
      <c r="AD424" s="89">
        <f t="shared" si="117"/>
        <v>0.2681301052181056</v>
      </c>
      <c r="AE424" s="89">
        <f t="shared" si="111"/>
        <v>-0.3511461423851234</v>
      </c>
      <c r="AF424" s="34">
        <f t="shared" si="118"/>
        <v>0.12330361331195337</v>
      </c>
    </row>
    <row r="425" spans="8:32" ht="12.75">
      <c r="H425" s="34">
        <f t="shared" si="112"/>
        <v>40.3</v>
      </c>
      <c r="I425" s="34">
        <v>403</v>
      </c>
      <c r="J425" s="34">
        <f t="shared" si="113"/>
        <v>404</v>
      </c>
      <c r="K425" s="34">
        <f>IF(I425&gt;=0,1,0)*Data!$D$3*Data!$D$17</f>
        <v>-2</v>
      </c>
      <c r="L425" s="34">
        <f>IF(I425&gt;99,1,0)*Data!$D$4*Data!$D$17</f>
        <v>4</v>
      </c>
      <c r="M425" s="34">
        <f>IF(I425&gt;199,1,0)*Data!$D$5*Data!$D$17</f>
        <v>-3</v>
      </c>
      <c r="N425" s="34">
        <f>IF(I425&gt;299,1,0)*Data!$D$6*Data!$D$17</f>
        <v>3</v>
      </c>
      <c r="O425" s="34">
        <f>IF(I425&gt;399,1,0)*Data!$D$7*Data!$D$17</f>
        <v>-2</v>
      </c>
      <c r="P425" s="34">
        <f>IF(I425&gt;499,1,0)*Data!$D$8*Data!$D$17</f>
        <v>0</v>
      </c>
      <c r="Q425" s="34">
        <f>IF(I425&gt;599,1,0)*Data!$D$9*Data!$D$17</f>
        <v>0</v>
      </c>
      <c r="R425" s="34">
        <f t="shared" si="114"/>
        <v>0</v>
      </c>
      <c r="S425" s="34">
        <f t="shared" si="115"/>
        <v>0</v>
      </c>
      <c r="T425" s="34">
        <f t="shared" si="102"/>
        <v>0.16666666666666666</v>
      </c>
      <c r="U425" s="34">
        <f t="shared" si="116"/>
        <v>0.027777777777777776</v>
      </c>
      <c r="V425" s="89">
        <f t="shared" si="103"/>
        <v>4.220206131322288</v>
      </c>
      <c r="W425" s="89">
        <f t="shared" si="104"/>
        <v>0</v>
      </c>
      <c r="X425" s="89">
        <f t="shared" si="105"/>
        <v>0</v>
      </c>
      <c r="Y425" s="89">
        <f t="shared" si="106"/>
        <v>0</v>
      </c>
      <c r="Z425" s="89">
        <f t="shared" si="107"/>
        <v>-0.1466227787699334</v>
      </c>
      <c r="AA425" s="89">
        <f t="shared" si="108"/>
        <v>0.6509274835814214</v>
      </c>
      <c r="AB425" s="89">
        <f t="shared" si="109"/>
        <v>-0.16666666666666666</v>
      </c>
      <c r="AC425" s="89">
        <f t="shared" si="110"/>
        <v>0.5043047048114879</v>
      </c>
      <c r="AD425" s="89">
        <f t="shared" si="117"/>
        <v>0.25432323529500195</v>
      </c>
      <c r="AE425" s="89">
        <f t="shared" si="111"/>
        <v>-0.3376380381448213</v>
      </c>
      <c r="AF425" s="34">
        <f t="shared" si="118"/>
        <v>0.1139994448022838</v>
      </c>
    </row>
    <row r="426" spans="8:32" ht="12.75">
      <c r="H426" s="34">
        <f t="shared" si="112"/>
        <v>40.4</v>
      </c>
      <c r="I426" s="34">
        <v>404</v>
      </c>
      <c r="J426" s="34">
        <f t="shared" si="113"/>
        <v>405</v>
      </c>
      <c r="K426" s="34">
        <f>IF(I426&gt;=0,1,0)*Data!$D$3*Data!$D$17</f>
        <v>-2</v>
      </c>
      <c r="L426" s="34">
        <f>IF(I426&gt;99,1,0)*Data!$D$4*Data!$D$17</f>
        <v>4</v>
      </c>
      <c r="M426" s="34">
        <f>IF(I426&gt;199,1,0)*Data!$D$5*Data!$D$17</f>
        <v>-3</v>
      </c>
      <c r="N426" s="34">
        <f>IF(I426&gt;299,1,0)*Data!$D$6*Data!$D$17</f>
        <v>3</v>
      </c>
      <c r="O426" s="34">
        <f>IF(I426&gt;399,1,0)*Data!$D$7*Data!$D$17</f>
        <v>-2</v>
      </c>
      <c r="P426" s="34">
        <f>IF(I426&gt;499,1,0)*Data!$D$8*Data!$D$17</f>
        <v>0</v>
      </c>
      <c r="Q426" s="34">
        <f>IF(I426&gt;599,1,0)*Data!$D$9*Data!$D$17</f>
        <v>0</v>
      </c>
      <c r="R426" s="34">
        <f t="shared" si="114"/>
        <v>0</v>
      </c>
      <c r="S426" s="34">
        <f t="shared" si="115"/>
        <v>0</v>
      </c>
      <c r="T426" s="34">
        <f t="shared" si="102"/>
        <v>0.16666666666666666</v>
      </c>
      <c r="U426" s="34">
        <f t="shared" si="116"/>
        <v>0.027777777777777776</v>
      </c>
      <c r="V426" s="89">
        <f t="shared" si="103"/>
        <v>4.2306781068342545</v>
      </c>
      <c r="W426" s="89">
        <f t="shared" si="104"/>
        <v>0</v>
      </c>
      <c r="X426" s="89">
        <f t="shared" si="105"/>
        <v>0</v>
      </c>
      <c r="Y426" s="89">
        <f t="shared" si="106"/>
        <v>0</v>
      </c>
      <c r="Z426" s="89">
        <f t="shared" si="107"/>
        <v>-0.14743801472498855</v>
      </c>
      <c r="AA426" s="89">
        <f t="shared" si="108"/>
        <v>0.6381793126022943</v>
      </c>
      <c r="AB426" s="89">
        <f t="shared" si="109"/>
        <v>-0.16666666666666666</v>
      </c>
      <c r="AC426" s="89">
        <f t="shared" si="110"/>
        <v>0.4907412978773058</v>
      </c>
      <c r="AD426" s="89">
        <f t="shared" si="117"/>
        <v>0.24082702144230259</v>
      </c>
      <c r="AE426" s="89">
        <f t="shared" si="111"/>
        <v>-0.3240746312106392</v>
      </c>
      <c r="AF426" s="34">
        <f t="shared" si="118"/>
        <v>0.10502436659431179</v>
      </c>
    </row>
    <row r="427" spans="8:32" ht="12.75">
      <c r="H427" s="34">
        <f t="shared" si="112"/>
        <v>40.5</v>
      </c>
      <c r="I427" s="34">
        <v>405</v>
      </c>
      <c r="J427" s="34">
        <f t="shared" si="113"/>
        <v>406</v>
      </c>
      <c r="K427" s="34">
        <f>IF(I427&gt;=0,1,0)*Data!$D$3*Data!$D$17</f>
        <v>-2</v>
      </c>
      <c r="L427" s="34">
        <f>IF(I427&gt;99,1,0)*Data!$D$4*Data!$D$17</f>
        <v>4</v>
      </c>
      <c r="M427" s="34">
        <f>IF(I427&gt;199,1,0)*Data!$D$5*Data!$D$17</f>
        <v>-3</v>
      </c>
      <c r="N427" s="34">
        <f>IF(I427&gt;299,1,0)*Data!$D$6*Data!$D$17</f>
        <v>3</v>
      </c>
      <c r="O427" s="34">
        <f>IF(I427&gt;399,1,0)*Data!$D$7*Data!$D$17</f>
        <v>-2</v>
      </c>
      <c r="P427" s="34">
        <f>IF(I427&gt;499,1,0)*Data!$D$8*Data!$D$17</f>
        <v>0</v>
      </c>
      <c r="Q427" s="34">
        <f>IF(I427&gt;599,1,0)*Data!$D$9*Data!$D$17</f>
        <v>0</v>
      </c>
      <c r="R427" s="34">
        <f t="shared" si="114"/>
        <v>0</v>
      </c>
      <c r="S427" s="34">
        <f t="shared" si="115"/>
        <v>0</v>
      </c>
      <c r="T427" s="34">
        <f t="shared" si="102"/>
        <v>0.16666666666666666</v>
      </c>
      <c r="U427" s="34">
        <f t="shared" si="116"/>
        <v>0.027777777777777776</v>
      </c>
      <c r="V427" s="89">
        <f t="shared" si="103"/>
        <v>4.241150082346221</v>
      </c>
      <c r="W427" s="89">
        <f t="shared" si="104"/>
        <v>0</v>
      </c>
      <c r="X427" s="89">
        <f t="shared" si="105"/>
        <v>0</v>
      </c>
      <c r="Y427" s="89">
        <f t="shared" si="106"/>
        <v>0</v>
      </c>
      <c r="Z427" s="89">
        <f t="shared" si="107"/>
        <v>-0.1482370824402537</v>
      </c>
      <c r="AA427" s="89">
        <f t="shared" si="108"/>
        <v>0.6253611580699131</v>
      </c>
      <c r="AB427" s="89">
        <f t="shared" si="109"/>
        <v>-0.16666666666666666</v>
      </c>
      <c r="AC427" s="89">
        <f t="shared" si="110"/>
        <v>0.4771240756296594</v>
      </c>
      <c r="AD427" s="89">
        <f t="shared" si="117"/>
        <v>0.22764738354545697</v>
      </c>
      <c r="AE427" s="89">
        <f t="shared" si="111"/>
        <v>-0.3104574089629928</v>
      </c>
      <c r="AF427" s="34">
        <f t="shared" si="118"/>
        <v>0.09638380278001496</v>
      </c>
    </row>
    <row r="428" spans="8:32" ht="12.75">
      <c r="H428" s="34">
        <f t="shared" si="112"/>
        <v>40.6</v>
      </c>
      <c r="I428" s="34">
        <v>406</v>
      </c>
      <c r="J428" s="34">
        <f t="shared" si="113"/>
        <v>407</v>
      </c>
      <c r="K428" s="34">
        <f>IF(I428&gt;=0,1,0)*Data!$D$3*Data!$D$17</f>
        <v>-2</v>
      </c>
      <c r="L428" s="34">
        <f>IF(I428&gt;99,1,0)*Data!$D$4*Data!$D$17</f>
        <v>4</v>
      </c>
      <c r="M428" s="34">
        <f>IF(I428&gt;199,1,0)*Data!$D$5*Data!$D$17</f>
        <v>-3</v>
      </c>
      <c r="N428" s="34">
        <f>IF(I428&gt;299,1,0)*Data!$D$6*Data!$D$17</f>
        <v>3</v>
      </c>
      <c r="O428" s="34">
        <f>IF(I428&gt;399,1,0)*Data!$D$7*Data!$D$17</f>
        <v>-2</v>
      </c>
      <c r="P428" s="34">
        <f>IF(I428&gt;499,1,0)*Data!$D$8*Data!$D$17</f>
        <v>0</v>
      </c>
      <c r="Q428" s="34">
        <f>IF(I428&gt;599,1,0)*Data!$D$9*Data!$D$17</f>
        <v>0</v>
      </c>
      <c r="R428" s="34">
        <f t="shared" si="114"/>
        <v>0</v>
      </c>
      <c r="S428" s="34">
        <f t="shared" si="115"/>
        <v>0</v>
      </c>
      <c r="T428" s="34">
        <f t="shared" si="102"/>
        <v>0.16666666666666666</v>
      </c>
      <c r="U428" s="34">
        <f t="shared" si="116"/>
        <v>0.027777777777777776</v>
      </c>
      <c r="V428" s="89">
        <f t="shared" si="103"/>
        <v>4.251622057858186</v>
      </c>
      <c r="W428" s="89">
        <f t="shared" si="104"/>
        <v>0</v>
      </c>
      <c r="X428" s="89">
        <f t="shared" si="105"/>
        <v>0</v>
      </c>
      <c r="Y428" s="89">
        <f t="shared" si="106"/>
        <v>0</v>
      </c>
      <c r="Z428" s="89">
        <f t="shared" si="107"/>
        <v>-0.1490198942889491</v>
      </c>
      <c r="AA428" s="89">
        <f t="shared" si="108"/>
        <v>0.6124744256393712</v>
      </c>
      <c r="AB428" s="89">
        <f t="shared" si="109"/>
        <v>-0.16666666666666666</v>
      </c>
      <c r="AC428" s="89">
        <f t="shared" si="110"/>
        <v>0.463454531350422</v>
      </c>
      <c r="AD428" s="89">
        <f t="shared" si="117"/>
        <v>0.2147901026292393</v>
      </c>
      <c r="AE428" s="89">
        <f t="shared" si="111"/>
        <v>-0.2967878646837554</v>
      </c>
      <c r="AF428" s="34">
        <f t="shared" si="118"/>
        <v>0.08808303662354311</v>
      </c>
    </row>
    <row r="429" spans="8:32" ht="12.75">
      <c r="H429" s="34">
        <f t="shared" si="112"/>
        <v>40.7</v>
      </c>
      <c r="I429" s="34">
        <v>407</v>
      </c>
      <c r="J429" s="34">
        <f t="shared" si="113"/>
        <v>408</v>
      </c>
      <c r="K429" s="34">
        <f>IF(I429&gt;=0,1,0)*Data!$D$3*Data!$D$17</f>
        <v>-2</v>
      </c>
      <c r="L429" s="34">
        <f>IF(I429&gt;99,1,0)*Data!$D$4*Data!$D$17</f>
        <v>4</v>
      </c>
      <c r="M429" s="34">
        <f>IF(I429&gt;199,1,0)*Data!$D$5*Data!$D$17</f>
        <v>-3</v>
      </c>
      <c r="N429" s="34">
        <f>IF(I429&gt;299,1,0)*Data!$D$6*Data!$D$17</f>
        <v>3</v>
      </c>
      <c r="O429" s="34">
        <f>IF(I429&gt;399,1,0)*Data!$D$7*Data!$D$17</f>
        <v>-2</v>
      </c>
      <c r="P429" s="34">
        <f>IF(I429&gt;499,1,0)*Data!$D$8*Data!$D$17</f>
        <v>0</v>
      </c>
      <c r="Q429" s="34">
        <f>IF(I429&gt;599,1,0)*Data!$D$9*Data!$D$17</f>
        <v>0</v>
      </c>
      <c r="R429" s="34">
        <f t="shared" si="114"/>
        <v>0</v>
      </c>
      <c r="S429" s="34">
        <f t="shared" si="115"/>
        <v>0</v>
      </c>
      <c r="T429" s="34">
        <f t="shared" si="102"/>
        <v>0.16666666666666666</v>
      </c>
      <c r="U429" s="34">
        <f t="shared" si="116"/>
        <v>0.027777777777777776</v>
      </c>
      <c r="V429" s="89">
        <f t="shared" si="103"/>
        <v>4.262094033370152</v>
      </c>
      <c r="W429" s="89">
        <f t="shared" si="104"/>
        <v>0</v>
      </c>
      <c r="X429" s="89">
        <f t="shared" si="105"/>
        <v>0</v>
      </c>
      <c r="Y429" s="89">
        <f t="shared" si="106"/>
        <v>0</v>
      </c>
      <c r="Z429" s="89">
        <f t="shared" si="107"/>
        <v>-0.14978636442693424</v>
      </c>
      <c r="AA429" s="89">
        <f t="shared" si="108"/>
        <v>0.599520528486097</v>
      </c>
      <c r="AB429" s="89">
        <f t="shared" si="109"/>
        <v>-0.16666666666666666</v>
      </c>
      <c r="AC429" s="89">
        <f t="shared" si="110"/>
        <v>0.4497341640591628</v>
      </c>
      <c r="AD429" s="89">
        <f t="shared" si="117"/>
        <v>0.20226081832199394</v>
      </c>
      <c r="AE429" s="89">
        <f t="shared" si="111"/>
        <v>-0.28306749739249615</v>
      </c>
      <c r="AF429" s="34">
        <f t="shared" si="118"/>
        <v>0.08012720808005082</v>
      </c>
    </row>
    <row r="430" spans="8:32" ht="12.75">
      <c r="H430" s="34">
        <f t="shared" si="112"/>
        <v>40.8</v>
      </c>
      <c r="I430" s="34">
        <v>408</v>
      </c>
      <c r="J430" s="34">
        <f t="shared" si="113"/>
        <v>409</v>
      </c>
      <c r="K430" s="34">
        <f>IF(I430&gt;=0,1,0)*Data!$D$3*Data!$D$17</f>
        <v>-2</v>
      </c>
      <c r="L430" s="34">
        <f>IF(I430&gt;99,1,0)*Data!$D$4*Data!$D$17</f>
        <v>4</v>
      </c>
      <c r="M430" s="34">
        <f>IF(I430&gt;199,1,0)*Data!$D$5*Data!$D$17</f>
        <v>-3</v>
      </c>
      <c r="N430" s="34">
        <f>IF(I430&gt;299,1,0)*Data!$D$6*Data!$D$17</f>
        <v>3</v>
      </c>
      <c r="O430" s="34">
        <f>IF(I430&gt;399,1,0)*Data!$D$7*Data!$D$17</f>
        <v>-2</v>
      </c>
      <c r="P430" s="34">
        <f>IF(I430&gt;499,1,0)*Data!$D$8*Data!$D$17</f>
        <v>0</v>
      </c>
      <c r="Q430" s="34">
        <f>IF(I430&gt;599,1,0)*Data!$D$9*Data!$D$17</f>
        <v>0</v>
      </c>
      <c r="R430" s="34">
        <f t="shared" si="114"/>
        <v>0</v>
      </c>
      <c r="S430" s="34">
        <f t="shared" si="115"/>
        <v>0</v>
      </c>
      <c r="T430" s="34">
        <f t="shared" si="102"/>
        <v>0.16666666666666666</v>
      </c>
      <c r="U430" s="34">
        <f t="shared" si="116"/>
        <v>0.027777777777777776</v>
      </c>
      <c r="V430" s="89">
        <f t="shared" si="103"/>
        <v>4.2725660088821185</v>
      </c>
      <c r="W430" s="89">
        <f t="shared" si="104"/>
        <v>0</v>
      </c>
      <c r="X430" s="89">
        <f t="shared" si="105"/>
        <v>0</v>
      </c>
      <c r="Y430" s="89">
        <f t="shared" si="106"/>
        <v>0</v>
      </c>
      <c r="Z430" s="89">
        <f t="shared" si="107"/>
        <v>-0.15053640880212102</v>
      </c>
      <c r="AA430" s="89">
        <f t="shared" si="108"/>
        <v>0.5865008871508923</v>
      </c>
      <c r="AB430" s="89">
        <f t="shared" si="109"/>
        <v>-0.16666666666666666</v>
      </c>
      <c r="AC430" s="89">
        <f t="shared" si="110"/>
        <v>0.4359644783487713</v>
      </c>
      <c r="AD430" s="89">
        <f t="shared" si="117"/>
        <v>0.19006502638191627</v>
      </c>
      <c r="AE430" s="89">
        <f t="shared" si="111"/>
        <v>-0.26929781168210465</v>
      </c>
      <c r="AF430" s="34">
        <f t="shared" si="118"/>
        <v>0.0725213113767703</v>
      </c>
    </row>
    <row r="431" spans="8:32" ht="12.75">
      <c r="H431" s="34">
        <f t="shared" si="112"/>
        <v>40.9</v>
      </c>
      <c r="I431" s="34">
        <v>409</v>
      </c>
      <c r="J431" s="34">
        <f t="shared" si="113"/>
        <v>410</v>
      </c>
      <c r="K431" s="34">
        <f>IF(I431&gt;=0,1,0)*Data!$D$3*Data!$D$17</f>
        <v>-2</v>
      </c>
      <c r="L431" s="34">
        <f>IF(I431&gt;99,1,0)*Data!$D$4*Data!$D$17</f>
        <v>4</v>
      </c>
      <c r="M431" s="34">
        <f>IF(I431&gt;199,1,0)*Data!$D$5*Data!$D$17</f>
        <v>-3</v>
      </c>
      <c r="N431" s="34">
        <f>IF(I431&gt;299,1,0)*Data!$D$6*Data!$D$17</f>
        <v>3</v>
      </c>
      <c r="O431" s="34">
        <f>IF(I431&gt;399,1,0)*Data!$D$7*Data!$D$17</f>
        <v>-2</v>
      </c>
      <c r="P431" s="34">
        <f>IF(I431&gt;499,1,0)*Data!$D$8*Data!$D$17</f>
        <v>0</v>
      </c>
      <c r="Q431" s="34">
        <f>IF(I431&gt;599,1,0)*Data!$D$9*Data!$D$17</f>
        <v>0</v>
      </c>
      <c r="R431" s="34">
        <f t="shared" si="114"/>
        <v>0</v>
      </c>
      <c r="S431" s="34">
        <f t="shared" si="115"/>
        <v>0</v>
      </c>
      <c r="T431" s="34">
        <f t="shared" si="102"/>
        <v>0.16666666666666666</v>
      </c>
      <c r="U431" s="34">
        <f t="shared" si="116"/>
        <v>0.027777777777777776</v>
      </c>
      <c r="V431" s="89">
        <f t="shared" si="103"/>
        <v>4.283037984394085</v>
      </c>
      <c r="W431" s="89">
        <f t="shared" si="104"/>
        <v>0</v>
      </c>
      <c r="X431" s="89">
        <f t="shared" si="105"/>
        <v>0</v>
      </c>
      <c r="Y431" s="89">
        <f t="shared" si="106"/>
        <v>0</v>
      </c>
      <c r="Z431" s="89">
        <f t="shared" si="107"/>
        <v>-0.15126994516369155</v>
      </c>
      <c r="AA431" s="89">
        <f t="shared" si="108"/>
        <v>0.5734169293841472</v>
      </c>
      <c r="AB431" s="89">
        <f t="shared" si="109"/>
        <v>-0.16666666666666666</v>
      </c>
      <c r="AC431" s="89">
        <f t="shared" si="110"/>
        <v>0.4221469842204557</v>
      </c>
      <c r="AD431" s="89">
        <f t="shared" si="117"/>
        <v>0.17820807628642568</v>
      </c>
      <c r="AE431" s="89">
        <f t="shared" si="111"/>
        <v>-0.2554803175537891</v>
      </c>
      <c r="AF431" s="34">
        <f t="shared" si="118"/>
        <v>0.06527019265738492</v>
      </c>
    </row>
    <row r="432" spans="8:32" ht="12.75">
      <c r="H432" s="34">
        <f t="shared" si="112"/>
        <v>41</v>
      </c>
      <c r="I432" s="34">
        <v>410</v>
      </c>
      <c r="J432" s="34">
        <f t="shared" si="113"/>
        <v>411</v>
      </c>
      <c r="K432" s="34">
        <f>IF(I432&gt;=0,1,0)*Data!$D$3*Data!$D$17</f>
        <v>-2</v>
      </c>
      <c r="L432" s="34">
        <f>IF(I432&gt;99,1,0)*Data!$D$4*Data!$D$17</f>
        <v>4</v>
      </c>
      <c r="M432" s="34">
        <f>IF(I432&gt;199,1,0)*Data!$D$5*Data!$D$17</f>
        <v>-3</v>
      </c>
      <c r="N432" s="34">
        <f>IF(I432&gt;299,1,0)*Data!$D$6*Data!$D$17</f>
        <v>3</v>
      </c>
      <c r="O432" s="34">
        <f>IF(I432&gt;399,1,0)*Data!$D$7*Data!$D$17</f>
        <v>-2</v>
      </c>
      <c r="P432" s="34">
        <f>IF(I432&gt;499,1,0)*Data!$D$8*Data!$D$17</f>
        <v>0</v>
      </c>
      <c r="Q432" s="34">
        <f>IF(I432&gt;599,1,0)*Data!$D$9*Data!$D$17</f>
        <v>0</v>
      </c>
      <c r="R432" s="34">
        <f t="shared" si="114"/>
        <v>0</v>
      </c>
      <c r="S432" s="34">
        <f t="shared" si="115"/>
        <v>0</v>
      </c>
      <c r="T432" s="34">
        <f t="shared" si="102"/>
        <v>0.16666666666666666</v>
      </c>
      <c r="U432" s="34">
        <f t="shared" si="116"/>
        <v>0.027777777777777776</v>
      </c>
      <c r="V432" s="89">
        <f t="shared" si="103"/>
        <v>4.29350995990605</v>
      </c>
      <c r="W432" s="89">
        <f t="shared" si="104"/>
        <v>0</v>
      </c>
      <c r="X432" s="89">
        <f t="shared" si="105"/>
        <v>0</v>
      </c>
      <c r="Y432" s="89">
        <f t="shared" si="106"/>
        <v>0</v>
      </c>
      <c r="Z432" s="89">
        <f t="shared" si="107"/>
        <v>-0.15198689307111743</v>
      </c>
      <c r="AA432" s="89">
        <f t="shared" si="108"/>
        <v>0.5602700899892747</v>
      </c>
      <c r="AB432" s="89">
        <f t="shared" si="109"/>
        <v>-0.16666666666666666</v>
      </c>
      <c r="AC432" s="89">
        <f t="shared" si="110"/>
        <v>0.4082831969181573</v>
      </c>
      <c r="AD432" s="89">
        <f t="shared" si="117"/>
        <v>0.1666951688857108</v>
      </c>
      <c r="AE432" s="89">
        <f t="shared" si="111"/>
        <v>-0.24161653025149063</v>
      </c>
      <c r="AF432" s="34">
        <f t="shared" si="118"/>
        <v>0.058378547690769486</v>
      </c>
    </row>
    <row r="433" spans="8:32" ht="12.75">
      <c r="H433" s="34">
        <f t="shared" si="112"/>
        <v>41.1</v>
      </c>
      <c r="I433" s="34">
        <v>411</v>
      </c>
      <c r="J433" s="34">
        <f t="shared" si="113"/>
        <v>412</v>
      </c>
      <c r="K433" s="34">
        <f>IF(I433&gt;=0,1,0)*Data!$D$3*Data!$D$17</f>
        <v>-2</v>
      </c>
      <c r="L433" s="34">
        <f>IF(I433&gt;99,1,0)*Data!$D$4*Data!$D$17</f>
        <v>4</v>
      </c>
      <c r="M433" s="34">
        <f>IF(I433&gt;199,1,0)*Data!$D$5*Data!$D$17</f>
        <v>-3</v>
      </c>
      <c r="N433" s="34">
        <f>IF(I433&gt;299,1,0)*Data!$D$6*Data!$D$17</f>
        <v>3</v>
      </c>
      <c r="O433" s="34">
        <f>IF(I433&gt;399,1,0)*Data!$D$7*Data!$D$17</f>
        <v>-2</v>
      </c>
      <c r="P433" s="34">
        <f>IF(I433&gt;499,1,0)*Data!$D$8*Data!$D$17</f>
        <v>0</v>
      </c>
      <c r="Q433" s="34">
        <f>IF(I433&gt;599,1,0)*Data!$D$9*Data!$D$17</f>
        <v>0</v>
      </c>
      <c r="R433" s="34">
        <f t="shared" si="114"/>
        <v>0</v>
      </c>
      <c r="S433" s="34">
        <f t="shared" si="115"/>
        <v>0</v>
      </c>
      <c r="T433" s="34">
        <f t="shared" si="102"/>
        <v>0.16666666666666666</v>
      </c>
      <c r="U433" s="34">
        <f t="shared" si="116"/>
        <v>0.027777777777777776</v>
      </c>
      <c r="V433" s="89">
        <f t="shared" si="103"/>
        <v>4.303981935418016</v>
      </c>
      <c r="W433" s="89">
        <f t="shared" si="104"/>
        <v>0</v>
      </c>
      <c r="X433" s="89">
        <f t="shared" si="105"/>
        <v>0</v>
      </c>
      <c r="Y433" s="89">
        <f t="shared" si="106"/>
        <v>0</v>
      </c>
      <c r="Z433" s="89">
        <f t="shared" si="107"/>
        <v>-0.15268717390298156</v>
      </c>
      <c r="AA433" s="89">
        <f t="shared" si="108"/>
        <v>0.5470618106653639</v>
      </c>
      <c r="AB433" s="89">
        <f t="shared" si="109"/>
        <v>-0.16666666666666666</v>
      </c>
      <c r="AC433" s="89">
        <f t="shared" si="110"/>
        <v>0.39437463676238227</v>
      </c>
      <c r="AD433" s="89">
        <f t="shared" si="117"/>
        <v>0.15553135412146096</v>
      </c>
      <c r="AE433" s="89">
        <f t="shared" si="111"/>
        <v>-0.2277079700957156</v>
      </c>
      <c r="AF433" s="34">
        <f t="shared" si="118"/>
        <v>0.051850919645111314</v>
      </c>
    </row>
    <row r="434" spans="8:32" ht="12.75">
      <c r="H434" s="34">
        <f t="shared" si="112"/>
        <v>41.2</v>
      </c>
      <c r="I434" s="34">
        <v>412</v>
      </c>
      <c r="J434" s="34">
        <f t="shared" si="113"/>
        <v>413</v>
      </c>
      <c r="K434" s="34">
        <f>IF(I434&gt;=0,1,0)*Data!$D$3*Data!$D$17</f>
        <v>-2</v>
      </c>
      <c r="L434" s="34">
        <f>IF(I434&gt;99,1,0)*Data!$D$4*Data!$D$17</f>
        <v>4</v>
      </c>
      <c r="M434" s="34">
        <f>IF(I434&gt;199,1,0)*Data!$D$5*Data!$D$17</f>
        <v>-3</v>
      </c>
      <c r="N434" s="34">
        <f>IF(I434&gt;299,1,0)*Data!$D$6*Data!$D$17</f>
        <v>3</v>
      </c>
      <c r="O434" s="34">
        <f>IF(I434&gt;399,1,0)*Data!$D$7*Data!$D$17</f>
        <v>-2</v>
      </c>
      <c r="P434" s="34">
        <f>IF(I434&gt;499,1,0)*Data!$D$8*Data!$D$17</f>
        <v>0</v>
      </c>
      <c r="Q434" s="34">
        <f>IF(I434&gt;599,1,0)*Data!$D$9*Data!$D$17</f>
        <v>0</v>
      </c>
      <c r="R434" s="34">
        <f t="shared" si="114"/>
        <v>0</v>
      </c>
      <c r="S434" s="34">
        <f t="shared" si="115"/>
        <v>0</v>
      </c>
      <c r="T434" s="34">
        <f t="shared" si="102"/>
        <v>0.16666666666666666</v>
      </c>
      <c r="U434" s="34">
        <f t="shared" si="116"/>
        <v>0.027777777777777776</v>
      </c>
      <c r="V434" s="89">
        <f t="shared" si="103"/>
        <v>4.314453910929982</v>
      </c>
      <c r="W434" s="89">
        <f t="shared" si="104"/>
        <v>0</v>
      </c>
      <c r="X434" s="89">
        <f t="shared" si="105"/>
        <v>0</v>
      </c>
      <c r="Y434" s="89">
        <f t="shared" si="106"/>
        <v>0</v>
      </c>
      <c r="Z434" s="89">
        <f t="shared" si="107"/>
        <v>-0.15337071086559914</v>
      </c>
      <c r="AA434" s="89">
        <f t="shared" si="108"/>
        <v>0.5337935398490871</v>
      </c>
      <c r="AB434" s="89">
        <f t="shared" si="109"/>
        <v>-0.16666666666666666</v>
      </c>
      <c r="AC434" s="89">
        <f t="shared" si="110"/>
        <v>0.3804228289834879</v>
      </c>
      <c r="AD434" s="89">
        <f t="shared" si="117"/>
        <v>0.1447215288118001</v>
      </c>
      <c r="AE434" s="89">
        <f t="shared" si="111"/>
        <v>-0.21375616231682124</v>
      </c>
      <c r="AF434" s="34">
        <f t="shared" si="118"/>
        <v>0.045691696928415224</v>
      </c>
    </row>
    <row r="435" spans="8:32" ht="12.75">
      <c r="H435" s="34">
        <f t="shared" si="112"/>
        <v>41.3</v>
      </c>
      <c r="I435" s="34">
        <v>413</v>
      </c>
      <c r="J435" s="34">
        <f t="shared" si="113"/>
        <v>414</v>
      </c>
      <c r="K435" s="34">
        <f>IF(I435&gt;=0,1,0)*Data!$D$3*Data!$D$17</f>
        <v>-2</v>
      </c>
      <c r="L435" s="34">
        <f>IF(I435&gt;99,1,0)*Data!$D$4*Data!$D$17</f>
        <v>4</v>
      </c>
      <c r="M435" s="34">
        <f>IF(I435&gt;199,1,0)*Data!$D$5*Data!$D$17</f>
        <v>-3</v>
      </c>
      <c r="N435" s="34">
        <f>IF(I435&gt;299,1,0)*Data!$D$6*Data!$D$17</f>
        <v>3</v>
      </c>
      <c r="O435" s="34">
        <f>IF(I435&gt;399,1,0)*Data!$D$7*Data!$D$17</f>
        <v>-2</v>
      </c>
      <c r="P435" s="34">
        <f>IF(I435&gt;499,1,0)*Data!$D$8*Data!$D$17</f>
        <v>0</v>
      </c>
      <c r="Q435" s="34">
        <f>IF(I435&gt;599,1,0)*Data!$D$9*Data!$D$17</f>
        <v>0</v>
      </c>
      <c r="R435" s="34">
        <f t="shared" si="114"/>
        <v>0</v>
      </c>
      <c r="S435" s="34">
        <f t="shared" si="115"/>
        <v>0</v>
      </c>
      <c r="T435" s="34">
        <f t="shared" si="102"/>
        <v>0.16666666666666666</v>
      </c>
      <c r="U435" s="34">
        <f t="shared" si="116"/>
        <v>0.027777777777777776</v>
      </c>
      <c r="V435" s="89">
        <f t="shared" si="103"/>
        <v>4.324925886441948</v>
      </c>
      <c r="W435" s="89">
        <f t="shared" si="104"/>
        <v>0</v>
      </c>
      <c r="X435" s="89">
        <f t="shared" si="105"/>
        <v>0</v>
      </c>
      <c r="Y435" s="89">
        <f t="shared" si="106"/>
        <v>0</v>
      </c>
      <c r="Z435" s="89">
        <f t="shared" si="107"/>
        <v>-0.15403742900143944</v>
      </c>
      <c r="AA435" s="89">
        <f t="shared" si="108"/>
        <v>0.5204667325558607</v>
      </c>
      <c r="AB435" s="89">
        <f t="shared" si="109"/>
        <v>-0.16666666666666666</v>
      </c>
      <c r="AC435" s="89">
        <f t="shared" si="110"/>
        <v>0.36642930355442127</v>
      </c>
      <c r="AD435" s="89">
        <f t="shared" si="117"/>
        <v>0.13427043450337822</v>
      </c>
      <c r="AE435" s="89">
        <f t="shared" si="111"/>
        <v>-0.1997626368877546</v>
      </c>
      <c r="AF435" s="34">
        <f t="shared" si="118"/>
        <v>0.0399051110963489</v>
      </c>
    </row>
    <row r="436" spans="8:32" ht="12.75">
      <c r="H436" s="34">
        <f t="shared" si="112"/>
        <v>41.4</v>
      </c>
      <c r="I436" s="34">
        <v>414</v>
      </c>
      <c r="J436" s="34">
        <f t="shared" si="113"/>
        <v>415</v>
      </c>
      <c r="K436" s="34">
        <f>IF(I436&gt;=0,1,0)*Data!$D$3*Data!$D$17</f>
        <v>-2</v>
      </c>
      <c r="L436" s="34">
        <f>IF(I436&gt;99,1,0)*Data!$D$4*Data!$D$17</f>
        <v>4</v>
      </c>
      <c r="M436" s="34">
        <f>IF(I436&gt;199,1,0)*Data!$D$5*Data!$D$17</f>
        <v>-3</v>
      </c>
      <c r="N436" s="34">
        <f>IF(I436&gt;299,1,0)*Data!$D$6*Data!$D$17</f>
        <v>3</v>
      </c>
      <c r="O436" s="34">
        <f>IF(I436&gt;399,1,0)*Data!$D$7*Data!$D$17</f>
        <v>-2</v>
      </c>
      <c r="P436" s="34">
        <f>IF(I436&gt;499,1,0)*Data!$D$8*Data!$D$17</f>
        <v>0</v>
      </c>
      <c r="Q436" s="34">
        <f>IF(I436&gt;599,1,0)*Data!$D$9*Data!$D$17</f>
        <v>0</v>
      </c>
      <c r="R436" s="34">
        <f t="shared" si="114"/>
        <v>0</v>
      </c>
      <c r="S436" s="34">
        <f t="shared" si="115"/>
        <v>0</v>
      </c>
      <c r="T436" s="34">
        <f t="shared" si="102"/>
        <v>0.16666666666666666</v>
      </c>
      <c r="U436" s="34">
        <f t="shared" si="116"/>
        <v>0.027777777777777776</v>
      </c>
      <c r="V436" s="89">
        <f t="shared" si="103"/>
        <v>4.335397861953914</v>
      </c>
      <c r="W436" s="89">
        <f t="shared" si="104"/>
        <v>0</v>
      </c>
      <c r="X436" s="89">
        <f t="shared" si="105"/>
        <v>0</v>
      </c>
      <c r="Y436" s="89">
        <f t="shared" si="106"/>
        <v>0</v>
      </c>
      <c r="Z436" s="89">
        <f t="shared" si="107"/>
        <v>-0.15468725519734575</v>
      </c>
      <c r="AA436" s="89">
        <f t="shared" si="108"/>
        <v>0.5070828502202813</v>
      </c>
      <c r="AB436" s="89">
        <f t="shared" si="109"/>
        <v>-0.16666666666666666</v>
      </c>
      <c r="AC436" s="89">
        <f t="shared" si="110"/>
        <v>0.3523955950229356</v>
      </c>
      <c r="AD436" s="89">
        <f t="shared" si="117"/>
        <v>0.12418265539156884</v>
      </c>
      <c r="AE436" s="89">
        <f t="shared" si="111"/>
        <v>-0.18572892835626895</v>
      </c>
      <c r="AF436" s="34">
        <f t="shared" si="118"/>
        <v>0.03449523482836808</v>
      </c>
    </row>
    <row r="437" spans="8:32" ht="12.75">
      <c r="H437" s="34">
        <f t="shared" si="112"/>
        <v>41.5</v>
      </c>
      <c r="I437" s="34">
        <v>415</v>
      </c>
      <c r="J437" s="34">
        <f t="shared" si="113"/>
        <v>416</v>
      </c>
      <c r="K437" s="34">
        <f>IF(I437&gt;=0,1,0)*Data!$D$3*Data!$D$17</f>
        <v>-2</v>
      </c>
      <c r="L437" s="34">
        <f>IF(I437&gt;99,1,0)*Data!$D$4*Data!$D$17</f>
        <v>4</v>
      </c>
      <c r="M437" s="34">
        <f>IF(I437&gt;199,1,0)*Data!$D$5*Data!$D$17</f>
        <v>-3</v>
      </c>
      <c r="N437" s="34">
        <f>IF(I437&gt;299,1,0)*Data!$D$6*Data!$D$17</f>
        <v>3</v>
      </c>
      <c r="O437" s="34">
        <f>IF(I437&gt;399,1,0)*Data!$D$7*Data!$D$17</f>
        <v>-2</v>
      </c>
      <c r="P437" s="34">
        <f>IF(I437&gt;499,1,0)*Data!$D$8*Data!$D$17</f>
        <v>0</v>
      </c>
      <c r="Q437" s="34">
        <f>IF(I437&gt;599,1,0)*Data!$D$9*Data!$D$17</f>
        <v>0</v>
      </c>
      <c r="R437" s="34">
        <f t="shared" si="114"/>
        <v>0</v>
      </c>
      <c r="S437" s="34">
        <f t="shared" si="115"/>
        <v>0</v>
      </c>
      <c r="T437" s="34">
        <f t="shared" si="102"/>
        <v>0.16666666666666666</v>
      </c>
      <c r="U437" s="34">
        <f t="shared" si="116"/>
        <v>0.027777777777777776</v>
      </c>
      <c r="V437" s="89">
        <f t="shared" si="103"/>
        <v>4.34586983746588</v>
      </c>
      <c r="W437" s="89">
        <f t="shared" si="104"/>
        <v>0</v>
      </c>
      <c r="X437" s="89">
        <f t="shared" si="105"/>
        <v>0</v>
      </c>
      <c r="Y437" s="89">
        <f t="shared" si="106"/>
        <v>0</v>
      </c>
      <c r="Z437" s="89">
        <f t="shared" si="107"/>
        <v>-0.15532011819255273</v>
      </c>
      <c r="AA437" s="89">
        <f t="shared" si="108"/>
        <v>0.4936433605358711</v>
      </c>
      <c r="AB437" s="89">
        <f t="shared" si="109"/>
        <v>-0.16666666666666666</v>
      </c>
      <c r="AC437" s="89">
        <f t="shared" si="110"/>
        <v>0.33832324234331834</v>
      </c>
      <c r="AD437" s="89">
        <f t="shared" si="117"/>
        <v>0.11446261630969572</v>
      </c>
      <c r="AE437" s="89">
        <f t="shared" si="111"/>
        <v>-0.17165657567665168</v>
      </c>
      <c r="AF437" s="34">
        <f t="shared" si="118"/>
        <v>0.029465979973034045</v>
      </c>
    </row>
    <row r="438" spans="8:32" ht="12.75">
      <c r="H438" s="34">
        <f t="shared" si="112"/>
        <v>41.6</v>
      </c>
      <c r="I438" s="34">
        <v>416</v>
      </c>
      <c r="J438" s="34">
        <f t="shared" si="113"/>
        <v>417</v>
      </c>
      <c r="K438" s="34">
        <f>IF(I438&gt;=0,1,0)*Data!$D$3*Data!$D$17</f>
        <v>-2</v>
      </c>
      <c r="L438" s="34">
        <f>IF(I438&gt;99,1,0)*Data!$D$4*Data!$D$17</f>
        <v>4</v>
      </c>
      <c r="M438" s="34">
        <f>IF(I438&gt;199,1,0)*Data!$D$5*Data!$D$17</f>
        <v>-3</v>
      </c>
      <c r="N438" s="34">
        <f>IF(I438&gt;299,1,0)*Data!$D$6*Data!$D$17</f>
        <v>3</v>
      </c>
      <c r="O438" s="34">
        <f>IF(I438&gt;399,1,0)*Data!$D$7*Data!$D$17</f>
        <v>-2</v>
      </c>
      <c r="P438" s="34">
        <f>IF(I438&gt;499,1,0)*Data!$D$8*Data!$D$17</f>
        <v>0</v>
      </c>
      <c r="Q438" s="34">
        <f>IF(I438&gt;599,1,0)*Data!$D$9*Data!$D$17</f>
        <v>0</v>
      </c>
      <c r="R438" s="34">
        <f t="shared" si="114"/>
        <v>0</v>
      </c>
      <c r="S438" s="34">
        <f t="shared" si="115"/>
        <v>0</v>
      </c>
      <c r="T438" s="34">
        <f t="shared" si="102"/>
        <v>0.16666666666666666</v>
      </c>
      <c r="U438" s="34">
        <f t="shared" si="116"/>
        <v>0.027777777777777776</v>
      </c>
      <c r="V438" s="89">
        <f t="shared" si="103"/>
        <v>4.356341812977846</v>
      </c>
      <c r="W438" s="89">
        <f t="shared" si="104"/>
        <v>0</v>
      </c>
      <c r="X438" s="89">
        <f t="shared" si="105"/>
        <v>0</v>
      </c>
      <c r="Y438" s="89">
        <f t="shared" si="106"/>
        <v>0</v>
      </c>
      <c r="Z438" s="89">
        <f t="shared" si="107"/>
        <v>-0.15593594858650126</v>
      </c>
      <c r="AA438" s="89">
        <f t="shared" si="108"/>
        <v>0.480149737294123</v>
      </c>
      <c r="AB438" s="89">
        <f t="shared" si="109"/>
        <v>-0.16666666666666666</v>
      </c>
      <c r="AC438" s="89">
        <f t="shared" si="110"/>
        <v>0.32421378870762174</v>
      </c>
      <c r="AD438" s="89">
        <f t="shared" si="117"/>
        <v>0.10511458078815039</v>
      </c>
      <c r="AE438" s="89">
        <f t="shared" si="111"/>
        <v>-0.15754712204095508</v>
      </c>
      <c r="AF438" s="34">
        <f t="shared" si="118"/>
        <v>0.024821095663387596</v>
      </c>
    </row>
    <row r="439" spans="8:32" ht="12.75">
      <c r="H439" s="34">
        <f t="shared" si="112"/>
        <v>41.7</v>
      </c>
      <c r="I439" s="34">
        <v>417</v>
      </c>
      <c r="J439" s="34">
        <f t="shared" si="113"/>
        <v>418</v>
      </c>
      <c r="K439" s="34">
        <f>IF(I439&gt;=0,1,0)*Data!$D$3*Data!$D$17</f>
        <v>-2</v>
      </c>
      <c r="L439" s="34">
        <f>IF(I439&gt;99,1,0)*Data!$D$4*Data!$D$17</f>
        <v>4</v>
      </c>
      <c r="M439" s="34">
        <f>IF(I439&gt;199,1,0)*Data!$D$5*Data!$D$17</f>
        <v>-3</v>
      </c>
      <c r="N439" s="34">
        <f>IF(I439&gt;299,1,0)*Data!$D$6*Data!$D$17</f>
        <v>3</v>
      </c>
      <c r="O439" s="34">
        <f>IF(I439&gt;399,1,0)*Data!$D$7*Data!$D$17</f>
        <v>-2</v>
      </c>
      <c r="P439" s="34">
        <f>IF(I439&gt;499,1,0)*Data!$D$8*Data!$D$17</f>
        <v>0</v>
      </c>
      <c r="Q439" s="34">
        <f>IF(I439&gt;599,1,0)*Data!$D$9*Data!$D$17</f>
        <v>0</v>
      </c>
      <c r="R439" s="34">
        <f t="shared" si="114"/>
        <v>0</v>
      </c>
      <c r="S439" s="34">
        <f t="shared" si="115"/>
        <v>0</v>
      </c>
      <c r="T439" s="34">
        <f t="shared" si="102"/>
        <v>0.16666666666666666</v>
      </c>
      <c r="U439" s="34">
        <f t="shared" si="116"/>
        <v>0.027777777777777776</v>
      </c>
      <c r="V439" s="89">
        <f t="shared" si="103"/>
        <v>4.366813788489812</v>
      </c>
      <c r="W439" s="89">
        <f t="shared" si="104"/>
        <v>0</v>
      </c>
      <c r="X439" s="89">
        <f t="shared" si="105"/>
        <v>0</v>
      </c>
      <c r="Y439" s="89">
        <f t="shared" si="106"/>
        <v>0</v>
      </c>
      <c r="Z439" s="89">
        <f t="shared" si="107"/>
        <v>-0.15653467884644878</v>
      </c>
      <c r="AA439" s="89">
        <f t="shared" si="108"/>
        <v>0.46660346022288596</v>
      </c>
      <c r="AB439" s="89">
        <f t="shared" si="109"/>
        <v>-0.16666666666666666</v>
      </c>
      <c r="AC439" s="89">
        <f t="shared" si="110"/>
        <v>0.3100687813764372</v>
      </c>
      <c r="AD439" s="89">
        <f t="shared" si="117"/>
        <v>0.09614264918426879</v>
      </c>
      <c r="AE439" s="89">
        <f t="shared" si="111"/>
        <v>-0.14340211470977052</v>
      </c>
      <c r="AF439" s="34">
        <f t="shared" si="118"/>
        <v>0.020564166503234182</v>
      </c>
    </row>
    <row r="440" spans="8:32" ht="12.75">
      <c r="H440" s="34">
        <f t="shared" si="112"/>
        <v>41.8</v>
      </c>
      <c r="I440" s="34">
        <v>418</v>
      </c>
      <c r="J440" s="34">
        <f t="shared" si="113"/>
        <v>419</v>
      </c>
      <c r="K440" s="34">
        <f>IF(I440&gt;=0,1,0)*Data!$D$3*Data!$D$17</f>
        <v>-2</v>
      </c>
      <c r="L440" s="34">
        <f>IF(I440&gt;99,1,0)*Data!$D$4*Data!$D$17</f>
        <v>4</v>
      </c>
      <c r="M440" s="34">
        <f>IF(I440&gt;199,1,0)*Data!$D$5*Data!$D$17</f>
        <v>-3</v>
      </c>
      <c r="N440" s="34">
        <f>IF(I440&gt;299,1,0)*Data!$D$6*Data!$D$17</f>
        <v>3</v>
      </c>
      <c r="O440" s="34">
        <f>IF(I440&gt;399,1,0)*Data!$D$7*Data!$D$17</f>
        <v>-2</v>
      </c>
      <c r="P440" s="34">
        <f>IF(I440&gt;499,1,0)*Data!$D$8*Data!$D$17</f>
        <v>0</v>
      </c>
      <c r="Q440" s="34">
        <f>IF(I440&gt;599,1,0)*Data!$D$9*Data!$D$17</f>
        <v>0</v>
      </c>
      <c r="R440" s="34">
        <f t="shared" si="114"/>
        <v>0</v>
      </c>
      <c r="S440" s="34">
        <f t="shared" si="115"/>
        <v>0</v>
      </c>
      <c r="T440" s="34">
        <f t="shared" si="102"/>
        <v>0.16666666666666666</v>
      </c>
      <c r="U440" s="34">
        <f t="shared" si="116"/>
        <v>0.027777777777777776</v>
      </c>
      <c r="V440" s="89">
        <f t="shared" si="103"/>
        <v>4.377285764001778</v>
      </c>
      <c r="W440" s="89">
        <f t="shared" si="104"/>
        <v>0</v>
      </c>
      <c r="X440" s="89">
        <f t="shared" si="105"/>
        <v>0</v>
      </c>
      <c r="Y440" s="89">
        <f t="shared" si="106"/>
        <v>0</v>
      </c>
      <c r="Z440" s="89">
        <f t="shared" si="107"/>
        <v>-0.1571162433148754</v>
      </c>
      <c r="AA440" s="89">
        <f t="shared" si="108"/>
        <v>0.4530060148240913</v>
      </c>
      <c r="AB440" s="89">
        <f t="shared" si="109"/>
        <v>-0.16666666666666666</v>
      </c>
      <c r="AC440" s="89">
        <f t="shared" si="110"/>
        <v>0.2958897715092159</v>
      </c>
      <c r="AD440" s="89">
        <f t="shared" si="117"/>
        <v>0.087550756883776</v>
      </c>
      <c r="AE440" s="89">
        <f t="shared" si="111"/>
        <v>-0.12922310484254926</v>
      </c>
      <c r="AF440" s="34">
        <f t="shared" si="118"/>
        <v>0.016698610825148476</v>
      </c>
    </row>
    <row r="441" spans="8:32" ht="12.75">
      <c r="H441" s="34">
        <f t="shared" si="112"/>
        <v>41.9</v>
      </c>
      <c r="I441" s="34">
        <v>419</v>
      </c>
      <c r="J441" s="34">
        <f t="shared" si="113"/>
        <v>420</v>
      </c>
      <c r="K441" s="34">
        <f>IF(I441&gt;=0,1,0)*Data!$D$3*Data!$D$17</f>
        <v>-2</v>
      </c>
      <c r="L441" s="34">
        <f>IF(I441&gt;99,1,0)*Data!$D$4*Data!$D$17</f>
        <v>4</v>
      </c>
      <c r="M441" s="34">
        <f>IF(I441&gt;199,1,0)*Data!$D$5*Data!$D$17</f>
        <v>-3</v>
      </c>
      <c r="N441" s="34">
        <f>IF(I441&gt;299,1,0)*Data!$D$6*Data!$D$17</f>
        <v>3</v>
      </c>
      <c r="O441" s="34">
        <f>IF(I441&gt;399,1,0)*Data!$D$7*Data!$D$17</f>
        <v>-2</v>
      </c>
      <c r="P441" s="34">
        <f>IF(I441&gt;499,1,0)*Data!$D$8*Data!$D$17</f>
        <v>0</v>
      </c>
      <c r="Q441" s="34">
        <f>IF(I441&gt;599,1,0)*Data!$D$9*Data!$D$17</f>
        <v>0</v>
      </c>
      <c r="R441" s="34">
        <f t="shared" si="114"/>
        <v>0</v>
      </c>
      <c r="S441" s="34">
        <f t="shared" si="115"/>
        <v>0</v>
      </c>
      <c r="T441" s="34">
        <f t="shared" si="102"/>
        <v>0.16666666666666666</v>
      </c>
      <c r="U441" s="34">
        <f t="shared" si="116"/>
        <v>0.027777777777777776</v>
      </c>
      <c r="V441" s="89">
        <f t="shared" si="103"/>
        <v>4.387757739513744</v>
      </c>
      <c r="W441" s="89">
        <f t="shared" si="104"/>
        <v>0</v>
      </c>
      <c r="X441" s="89">
        <f t="shared" si="105"/>
        <v>0</v>
      </c>
      <c r="Y441" s="89">
        <f t="shared" si="106"/>
        <v>0</v>
      </c>
      <c r="Z441" s="89">
        <f t="shared" si="107"/>
        <v>-0.15768057821668335</v>
      </c>
      <c r="AA441" s="89">
        <f t="shared" si="108"/>
        <v>0.43935889221085744</v>
      </c>
      <c r="AB441" s="89">
        <f t="shared" si="109"/>
        <v>-0.16666666666666666</v>
      </c>
      <c r="AC441" s="89">
        <f t="shared" si="110"/>
        <v>0.2816783139941741</v>
      </c>
      <c r="AD441" s="89">
        <f t="shared" si="117"/>
        <v>0.07934267257460054</v>
      </c>
      <c r="AE441" s="89">
        <f t="shared" si="111"/>
        <v>-0.11501164732750743</v>
      </c>
      <c r="AF441" s="34">
        <f t="shared" si="118"/>
        <v>0.013227679020986947</v>
      </c>
    </row>
    <row r="442" spans="8:32" ht="12.75">
      <c r="H442" s="34">
        <f t="shared" si="112"/>
        <v>42</v>
      </c>
      <c r="I442" s="34">
        <v>420</v>
      </c>
      <c r="J442" s="34">
        <f t="shared" si="113"/>
        <v>421</v>
      </c>
      <c r="K442" s="34">
        <f>IF(I442&gt;=0,1,0)*Data!$D$3*Data!$D$17</f>
        <v>-2</v>
      </c>
      <c r="L442" s="34">
        <f>IF(I442&gt;99,1,0)*Data!$D$4*Data!$D$17</f>
        <v>4</v>
      </c>
      <c r="M442" s="34">
        <f>IF(I442&gt;199,1,0)*Data!$D$5*Data!$D$17</f>
        <v>-3</v>
      </c>
      <c r="N442" s="34">
        <f>IF(I442&gt;299,1,0)*Data!$D$6*Data!$D$17</f>
        <v>3</v>
      </c>
      <c r="O442" s="34">
        <f>IF(I442&gt;399,1,0)*Data!$D$7*Data!$D$17</f>
        <v>-2</v>
      </c>
      <c r="P442" s="34">
        <f>IF(I442&gt;499,1,0)*Data!$D$8*Data!$D$17</f>
        <v>0</v>
      </c>
      <c r="Q442" s="34">
        <f>IF(I442&gt;599,1,0)*Data!$D$9*Data!$D$17</f>
        <v>0</v>
      </c>
      <c r="R442" s="34">
        <f t="shared" si="114"/>
        <v>0</v>
      </c>
      <c r="S442" s="34">
        <f t="shared" si="115"/>
        <v>0</v>
      </c>
      <c r="T442" s="34">
        <f t="shared" si="102"/>
        <v>0.16666666666666666</v>
      </c>
      <c r="U442" s="34">
        <f t="shared" si="116"/>
        <v>0.027777777777777776</v>
      </c>
      <c r="V442" s="89">
        <f t="shared" si="103"/>
        <v>4.39822971502571</v>
      </c>
      <c r="W442" s="89">
        <f t="shared" si="104"/>
        <v>0</v>
      </c>
      <c r="X442" s="89">
        <f t="shared" si="105"/>
        <v>0</v>
      </c>
      <c r="Y442" s="89">
        <f t="shared" si="106"/>
        <v>0</v>
      </c>
      <c r="Z442" s="89">
        <f t="shared" si="107"/>
        <v>-0.15822762166619125</v>
      </c>
      <c r="AA442" s="89">
        <f t="shared" si="108"/>
        <v>0.42566358894396783</v>
      </c>
      <c r="AB442" s="89">
        <f t="shared" si="109"/>
        <v>-0.16666666666666666</v>
      </c>
      <c r="AC442" s="89">
        <f t="shared" si="110"/>
        <v>0.2674359672777766</v>
      </c>
      <c r="AD442" s="89">
        <f t="shared" si="117"/>
        <v>0.07152199659379999</v>
      </c>
      <c r="AE442" s="89">
        <f t="shared" si="111"/>
        <v>-0.10076930061110992</v>
      </c>
      <c r="AF442" s="34">
        <f t="shared" si="118"/>
        <v>0.010154451945652237</v>
      </c>
    </row>
    <row r="443" spans="8:32" ht="12.75">
      <c r="H443" s="34">
        <f t="shared" si="112"/>
        <v>42.1</v>
      </c>
      <c r="I443" s="34">
        <v>421</v>
      </c>
      <c r="J443" s="34">
        <f t="shared" si="113"/>
        <v>422</v>
      </c>
      <c r="K443" s="34">
        <f>IF(I443&gt;=0,1,0)*Data!$D$3*Data!$D$17</f>
        <v>-2</v>
      </c>
      <c r="L443" s="34">
        <f>IF(I443&gt;99,1,0)*Data!$D$4*Data!$D$17</f>
        <v>4</v>
      </c>
      <c r="M443" s="34">
        <f>IF(I443&gt;199,1,0)*Data!$D$5*Data!$D$17</f>
        <v>-3</v>
      </c>
      <c r="N443" s="34">
        <f>IF(I443&gt;299,1,0)*Data!$D$6*Data!$D$17</f>
        <v>3</v>
      </c>
      <c r="O443" s="34">
        <f>IF(I443&gt;399,1,0)*Data!$D$7*Data!$D$17</f>
        <v>-2</v>
      </c>
      <c r="P443" s="34">
        <f>IF(I443&gt;499,1,0)*Data!$D$8*Data!$D$17</f>
        <v>0</v>
      </c>
      <c r="Q443" s="34">
        <f>IF(I443&gt;599,1,0)*Data!$D$9*Data!$D$17</f>
        <v>0</v>
      </c>
      <c r="R443" s="34">
        <f t="shared" si="114"/>
        <v>0</v>
      </c>
      <c r="S443" s="34">
        <f t="shared" si="115"/>
        <v>0</v>
      </c>
      <c r="T443" s="34">
        <f t="shared" si="102"/>
        <v>0.16666666666666666</v>
      </c>
      <c r="U443" s="34">
        <f t="shared" si="116"/>
        <v>0.027777777777777776</v>
      </c>
      <c r="V443" s="89">
        <f t="shared" si="103"/>
        <v>4.408701690537676</v>
      </c>
      <c r="W443" s="89">
        <f t="shared" si="104"/>
        <v>0</v>
      </c>
      <c r="X443" s="89">
        <f t="shared" si="105"/>
        <v>0</v>
      </c>
      <c r="Y443" s="89">
        <f t="shared" si="106"/>
        <v>0</v>
      </c>
      <c r="Z443" s="89">
        <f t="shared" si="107"/>
        <v>-0.15875731367392018</v>
      </c>
      <c r="AA443" s="89">
        <f t="shared" si="108"/>
        <v>0.41192160686775914</v>
      </c>
      <c r="AB443" s="89">
        <f t="shared" si="109"/>
        <v>-0.16666666666666666</v>
      </c>
      <c r="AC443" s="89">
        <f t="shared" si="110"/>
        <v>0.25316429319383893</v>
      </c>
      <c r="AD443" s="89">
        <f t="shared" si="117"/>
        <v>0.06409215934833604</v>
      </c>
      <c r="AE443" s="89">
        <f t="shared" si="111"/>
        <v>-0.08649762652717227</v>
      </c>
      <c r="AF443" s="34">
        <f t="shared" si="118"/>
        <v>0.007481839394834176</v>
      </c>
    </row>
    <row r="444" spans="8:32" ht="12.75">
      <c r="H444" s="34">
        <f t="shared" si="112"/>
        <v>42.2</v>
      </c>
      <c r="I444" s="34">
        <v>422</v>
      </c>
      <c r="J444" s="34">
        <f t="shared" si="113"/>
        <v>423</v>
      </c>
      <c r="K444" s="34">
        <f>IF(I444&gt;=0,1,0)*Data!$D$3*Data!$D$17</f>
        <v>-2</v>
      </c>
      <c r="L444" s="34">
        <f>IF(I444&gt;99,1,0)*Data!$D$4*Data!$D$17</f>
        <v>4</v>
      </c>
      <c r="M444" s="34">
        <f>IF(I444&gt;199,1,0)*Data!$D$5*Data!$D$17</f>
        <v>-3</v>
      </c>
      <c r="N444" s="34">
        <f>IF(I444&gt;299,1,0)*Data!$D$6*Data!$D$17</f>
        <v>3</v>
      </c>
      <c r="O444" s="34">
        <f>IF(I444&gt;399,1,0)*Data!$D$7*Data!$D$17</f>
        <v>-2</v>
      </c>
      <c r="P444" s="34">
        <f>IF(I444&gt;499,1,0)*Data!$D$8*Data!$D$17</f>
        <v>0</v>
      </c>
      <c r="Q444" s="34">
        <f>IF(I444&gt;599,1,0)*Data!$D$9*Data!$D$17</f>
        <v>0</v>
      </c>
      <c r="R444" s="34">
        <f t="shared" si="114"/>
        <v>0</v>
      </c>
      <c r="S444" s="34">
        <f t="shared" si="115"/>
        <v>0</v>
      </c>
      <c r="T444" s="34">
        <f t="shared" si="102"/>
        <v>0.16666666666666666</v>
      </c>
      <c r="U444" s="34">
        <f t="shared" si="116"/>
        <v>0.027777777777777776</v>
      </c>
      <c r="V444" s="89">
        <f t="shared" si="103"/>
        <v>4.419173666049642</v>
      </c>
      <c r="W444" s="89">
        <f t="shared" si="104"/>
        <v>0</v>
      </c>
      <c r="X444" s="89">
        <f t="shared" si="105"/>
        <v>0</v>
      </c>
      <c r="Y444" s="89">
        <f t="shared" si="106"/>
        <v>0</v>
      </c>
      <c r="Z444" s="89">
        <f t="shared" si="107"/>
        <v>-0.15926959615317252</v>
      </c>
      <c r="AA444" s="89">
        <f t="shared" si="108"/>
        <v>0.39813445294542166</v>
      </c>
      <c r="AB444" s="89">
        <f t="shared" si="109"/>
        <v>-0.16666666666666666</v>
      </c>
      <c r="AC444" s="89">
        <f t="shared" si="110"/>
        <v>0.23886485679224914</v>
      </c>
      <c r="AD444" s="89">
        <f t="shared" si="117"/>
        <v>0.05705641981038169</v>
      </c>
      <c r="AE444" s="89">
        <f t="shared" si="111"/>
        <v>-0.07219819012558248</v>
      </c>
      <c r="AF444" s="34">
        <f t="shared" si="118"/>
        <v>0.005212578657409756</v>
      </c>
    </row>
    <row r="445" spans="8:32" ht="12.75">
      <c r="H445" s="34">
        <f t="shared" si="112"/>
        <v>42.3</v>
      </c>
      <c r="I445" s="34">
        <v>423</v>
      </c>
      <c r="J445" s="34">
        <f t="shared" si="113"/>
        <v>424</v>
      </c>
      <c r="K445" s="34">
        <f>IF(I445&gt;=0,1,0)*Data!$D$3*Data!$D$17</f>
        <v>-2</v>
      </c>
      <c r="L445" s="34">
        <f>IF(I445&gt;99,1,0)*Data!$D$4*Data!$D$17</f>
        <v>4</v>
      </c>
      <c r="M445" s="34">
        <f>IF(I445&gt;199,1,0)*Data!$D$5*Data!$D$17</f>
        <v>-3</v>
      </c>
      <c r="N445" s="34">
        <f>IF(I445&gt;299,1,0)*Data!$D$6*Data!$D$17</f>
        <v>3</v>
      </c>
      <c r="O445" s="34">
        <f>IF(I445&gt;399,1,0)*Data!$D$7*Data!$D$17</f>
        <v>-2</v>
      </c>
      <c r="P445" s="34">
        <f>IF(I445&gt;499,1,0)*Data!$D$8*Data!$D$17</f>
        <v>0</v>
      </c>
      <c r="Q445" s="34">
        <f>IF(I445&gt;599,1,0)*Data!$D$9*Data!$D$17</f>
        <v>0</v>
      </c>
      <c r="R445" s="34">
        <f t="shared" si="114"/>
        <v>0</v>
      </c>
      <c r="S445" s="34">
        <f t="shared" si="115"/>
        <v>0</v>
      </c>
      <c r="T445" s="34">
        <f t="shared" si="102"/>
        <v>0.16666666666666666</v>
      </c>
      <c r="U445" s="34">
        <f t="shared" si="116"/>
        <v>0.027777777777777776</v>
      </c>
      <c r="V445" s="89">
        <f t="shared" si="103"/>
        <v>4.429645641561608</v>
      </c>
      <c r="W445" s="89">
        <f t="shared" si="104"/>
        <v>0</v>
      </c>
      <c r="X445" s="89">
        <f t="shared" si="105"/>
        <v>0</v>
      </c>
      <c r="Y445" s="89">
        <f t="shared" si="106"/>
        <v>0</v>
      </c>
      <c r="Z445" s="89">
        <f t="shared" si="107"/>
        <v>-0.15976441292640142</v>
      </c>
      <c r="AA445" s="89">
        <f t="shared" si="108"/>
        <v>0.38430363909375115</v>
      </c>
      <c r="AB445" s="89">
        <f t="shared" si="109"/>
        <v>-0.16666666666666666</v>
      </c>
      <c r="AC445" s="89">
        <f t="shared" si="110"/>
        <v>0.22453922616734973</v>
      </c>
      <c r="AD445" s="89">
        <f t="shared" si="117"/>
        <v>0.050417864087832234</v>
      </c>
      <c r="AE445" s="89">
        <f t="shared" si="111"/>
        <v>-0.05787255950068307</v>
      </c>
      <c r="AF445" s="34">
        <f t="shared" si="118"/>
        <v>0.003349233143160102</v>
      </c>
    </row>
    <row r="446" spans="8:32" ht="12.75">
      <c r="H446" s="34">
        <f t="shared" si="112"/>
        <v>42.4</v>
      </c>
      <c r="I446" s="34">
        <v>424</v>
      </c>
      <c r="J446" s="34">
        <f t="shared" si="113"/>
        <v>425</v>
      </c>
      <c r="K446" s="34">
        <f>IF(I446&gt;=0,1,0)*Data!$D$3*Data!$D$17</f>
        <v>-2</v>
      </c>
      <c r="L446" s="34">
        <f>IF(I446&gt;99,1,0)*Data!$D$4*Data!$D$17</f>
        <v>4</v>
      </c>
      <c r="M446" s="34">
        <f>IF(I446&gt;199,1,0)*Data!$D$5*Data!$D$17</f>
        <v>-3</v>
      </c>
      <c r="N446" s="34">
        <f>IF(I446&gt;299,1,0)*Data!$D$6*Data!$D$17</f>
        <v>3</v>
      </c>
      <c r="O446" s="34">
        <f>IF(I446&gt;399,1,0)*Data!$D$7*Data!$D$17</f>
        <v>-2</v>
      </c>
      <c r="P446" s="34">
        <f>IF(I446&gt;499,1,0)*Data!$D$8*Data!$D$17</f>
        <v>0</v>
      </c>
      <c r="Q446" s="34">
        <f>IF(I446&gt;599,1,0)*Data!$D$9*Data!$D$17</f>
        <v>0</v>
      </c>
      <c r="R446" s="34">
        <f t="shared" si="114"/>
        <v>0</v>
      </c>
      <c r="S446" s="34">
        <f t="shared" si="115"/>
        <v>0</v>
      </c>
      <c r="T446" s="34">
        <f t="shared" si="102"/>
        <v>0.16666666666666666</v>
      </c>
      <c r="U446" s="34">
        <f t="shared" si="116"/>
        <v>0.027777777777777776</v>
      </c>
      <c r="V446" s="89">
        <f t="shared" si="103"/>
        <v>4.440117617073574</v>
      </c>
      <c r="W446" s="89">
        <f t="shared" si="104"/>
        <v>0</v>
      </c>
      <c r="X446" s="89">
        <f t="shared" si="105"/>
        <v>0</v>
      </c>
      <c r="Y446" s="89">
        <f t="shared" si="106"/>
        <v>0</v>
      </c>
      <c r="Z446" s="89">
        <f t="shared" si="107"/>
        <v>-0.16024170973137164</v>
      </c>
      <c r="AA446" s="89">
        <f t="shared" si="108"/>
        <v>0.37043068201734564</v>
      </c>
      <c r="AB446" s="89">
        <f t="shared" si="109"/>
        <v>-0.16666666666666666</v>
      </c>
      <c r="AC446" s="89">
        <f t="shared" si="110"/>
        <v>0.210188972285974</v>
      </c>
      <c r="AD446" s="89">
        <f t="shared" si="117"/>
        <v>0.04417940407063394</v>
      </c>
      <c r="AE446" s="89">
        <f t="shared" si="111"/>
        <v>-0.04352230561930734</v>
      </c>
      <c r="AF446" s="34">
        <f t="shared" si="118"/>
        <v>0.0018941910864203912</v>
      </c>
    </row>
    <row r="447" spans="8:32" ht="12.75">
      <c r="H447" s="34">
        <f t="shared" si="112"/>
        <v>42.5</v>
      </c>
      <c r="I447" s="34">
        <v>425</v>
      </c>
      <c r="J447" s="34">
        <f t="shared" si="113"/>
        <v>426</v>
      </c>
      <c r="K447" s="34">
        <f>IF(I447&gt;=0,1,0)*Data!$D$3*Data!$D$17</f>
        <v>-2</v>
      </c>
      <c r="L447" s="34">
        <f>IF(I447&gt;99,1,0)*Data!$D$4*Data!$D$17</f>
        <v>4</v>
      </c>
      <c r="M447" s="34">
        <f>IF(I447&gt;199,1,0)*Data!$D$5*Data!$D$17</f>
        <v>-3</v>
      </c>
      <c r="N447" s="34">
        <f>IF(I447&gt;299,1,0)*Data!$D$6*Data!$D$17</f>
        <v>3</v>
      </c>
      <c r="O447" s="34">
        <f>IF(I447&gt;399,1,0)*Data!$D$7*Data!$D$17</f>
        <v>-2</v>
      </c>
      <c r="P447" s="34">
        <f>IF(I447&gt;499,1,0)*Data!$D$8*Data!$D$17</f>
        <v>0</v>
      </c>
      <c r="Q447" s="34">
        <f>IF(I447&gt;599,1,0)*Data!$D$9*Data!$D$17</f>
        <v>0</v>
      </c>
      <c r="R447" s="34">
        <f t="shared" si="114"/>
        <v>0</v>
      </c>
      <c r="S447" s="34">
        <f t="shared" si="115"/>
        <v>0</v>
      </c>
      <c r="T447" s="34">
        <f t="shared" si="102"/>
        <v>0.16666666666666666</v>
      </c>
      <c r="U447" s="34">
        <f t="shared" si="116"/>
        <v>0.027777777777777776</v>
      </c>
      <c r="V447" s="89">
        <f t="shared" si="103"/>
        <v>4.45058959258554</v>
      </c>
      <c r="W447" s="89">
        <f t="shared" si="104"/>
        <v>0</v>
      </c>
      <c r="X447" s="89">
        <f t="shared" si="105"/>
        <v>0</v>
      </c>
      <c r="Y447" s="89">
        <f t="shared" si="106"/>
        <v>0</v>
      </c>
      <c r="Z447" s="89">
        <f t="shared" si="107"/>
        <v>-0.16070143422710986</v>
      </c>
      <c r="AA447" s="89">
        <f t="shared" si="108"/>
        <v>0.35651710304228373</v>
      </c>
      <c r="AB447" s="89">
        <f t="shared" si="109"/>
        <v>-0.16666666666666666</v>
      </c>
      <c r="AC447" s="89">
        <f t="shared" si="110"/>
        <v>0.19581566881517387</v>
      </c>
      <c r="AD447" s="89">
        <f t="shared" si="117"/>
        <v>0.038343776153533855</v>
      </c>
      <c r="AE447" s="89">
        <f t="shared" si="111"/>
        <v>-0.029149002148507214</v>
      </c>
      <c r="AF447" s="34">
        <f t="shared" si="118"/>
        <v>0.0008496643262536781</v>
      </c>
    </row>
    <row r="448" spans="8:32" ht="12.75">
      <c r="H448" s="34">
        <f t="shared" si="112"/>
        <v>42.6</v>
      </c>
      <c r="I448" s="34">
        <v>426</v>
      </c>
      <c r="J448" s="34">
        <f t="shared" si="113"/>
        <v>427</v>
      </c>
      <c r="K448" s="34">
        <f>IF(I448&gt;=0,1,0)*Data!$D$3*Data!$D$17</f>
        <v>-2</v>
      </c>
      <c r="L448" s="34">
        <f>IF(I448&gt;99,1,0)*Data!$D$4*Data!$D$17</f>
        <v>4</v>
      </c>
      <c r="M448" s="34">
        <f>IF(I448&gt;199,1,0)*Data!$D$5*Data!$D$17</f>
        <v>-3</v>
      </c>
      <c r="N448" s="34">
        <f>IF(I448&gt;299,1,0)*Data!$D$6*Data!$D$17</f>
        <v>3</v>
      </c>
      <c r="O448" s="34">
        <f>IF(I448&gt;399,1,0)*Data!$D$7*Data!$D$17</f>
        <v>-2</v>
      </c>
      <c r="P448" s="34">
        <f>IF(I448&gt;499,1,0)*Data!$D$8*Data!$D$17</f>
        <v>0</v>
      </c>
      <c r="Q448" s="34">
        <f>IF(I448&gt;599,1,0)*Data!$D$9*Data!$D$17</f>
        <v>0</v>
      </c>
      <c r="R448" s="34">
        <f t="shared" si="114"/>
        <v>0</v>
      </c>
      <c r="S448" s="34">
        <f t="shared" si="115"/>
        <v>0</v>
      </c>
      <c r="T448" s="34">
        <f t="shared" si="102"/>
        <v>0.16666666666666666</v>
      </c>
      <c r="U448" s="34">
        <f t="shared" si="116"/>
        <v>0.027777777777777776</v>
      </c>
      <c r="V448" s="89">
        <f t="shared" si="103"/>
        <v>4.461061568097506</v>
      </c>
      <c r="W448" s="89">
        <f t="shared" si="104"/>
        <v>0</v>
      </c>
      <c r="X448" s="89">
        <f t="shared" si="105"/>
        <v>0</v>
      </c>
      <c r="Y448" s="89">
        <f t="shared" si="106"/>
        <v>0</v>
      </c>
      <c r="Z448" s="89">
        <f t="shared" si="107"/>
        <v>-0.16114353599964454</v>
      </c>
      <c r="AA448" s="89">
        <f t="shared" si="108"/>
        <v>0.3425644279492895</v>
      </c>
      <c r="AB448" s="89">
        <f t="shared" si="109"/>
        <v>-0.16666666666666666</v>
      </c>
      <c r="AC448" s="89">
        <f t="shared" si="110"/>
        <v>0.18142089194964495</v>
      </c>
      <c r="AD448" s="89">
        <f t="shared" si="117"/>
        <v>0.032913540035804746</v>
      </c>
      <c r="AE448" s="89">
        <f t="shared" si="111"/>
        <v>-0.01475422528297829</v>
      </c>
      <c r="AF448" s="34">
        <f t="shared" si="118"/>
        <v>0.0002176871637008758</v>
      </c>
    </row>
    <row r="449" spans="8:32" ht="12.75">
      <c r="H449" s="34">
        <f t="shared" si="112"/>
        <v>42.7</v>
      </c>
      <c r="I449" s="34">
        <v>427</v>
      </c>
      <c r="J449" s="34">
        <f t="shared" si="113"/>
        <v>428</v>
      </c>
      <c r="K449" s="34">
        <f>IF(I449&gt;=0,1,0)*Data!$D$3*Data!$D$17</f>
        <v>-2</v>
      </c>
      <c r="L449" s="34">
        <f>IF(I449&gt;99,1,0)*Data!$D$4*Data!$D$17</f>
        <v>4</v>
      </c>
      <c r="M449" s="34">
        <f>IF(I449&gt;199,1,0)*Data!$D$5*Data!$D$17</f>
        <v>-3</v>
      </c>
      <c r="N449" s="34">
        <f>IF(I449&gt;299,1,0)*Data!$D$6*Data!$D$17</f>
        <v>3</v>
      </c>
      <c r="O449" s="34">
        <f>IF(I449&gt;399,1,0)*Data!$D$7*Data!$D$17</f>
        <v>-2</v>
      </c>
      <c r="P449" s="34">
        <f>IF(I449&gt;499,1,0)*Data!$D$8*Data!$D$17</f>
        <v>0</v>
      </c>
      <c r="Q449" s="34">
        <f>IF(I449&gt;599,1,0)*Data!$D$9*Data!$D$17</f>
        <v>0</v>
      </c>
      <c r="R449" s="34">
        <f t="shared" si="114"/>
        <v>0</v>
      </c>
      <c r="S449" s="34">
        <f t="shared" si="115"/>
        <v>0</v>
      </c>
      <c r="T449" s="34">
        <f t="shared" si="102"/>
        <v>0.16666666666666666</v>
      </c>
      <c r="U449" s="34">
        <f t="shared" si="116"/>
        <v>0.027777777777777776</v>
      </c>
      <c r="V449" s="89">
        <f t="shared" si="103"/>
        <v>4.471533543609472</v>
      </c>
      <c r="W449" s="89">
        <f t="shared" si="104"/>
        <v>0</v>
      </c>
      <c r="X449" s="89">
        <f t="shared" si="105"/>
        <v>0</v>
      </c>
      <c r="Y449" s="89">
        <f t="shared" si="106"/>
        <v>0</v>
      </c>
      <c r="Z449" s="89">
        <f t="shared" si="107"/>
        <v>-0.16156796656753425</v>
      </c>
      <c r="AA449" s="89">
        <f t="shared" si="108"/>
        <v>0.32857418680642037</v>
      </c>
      <c r="AB449" s="89">
        <f t="shared" si="109"/>
        <v>-0.16666666666666666</v>
      </c>
      <c r="AC449" s="89">
        <f t="shared" si="110"/>
        <v>0.16700622023888612</v>
      </c>
      <c r="AD449" s="89">
        <f t="shared" si="117"/>
        <v>0.027891077598479336</v>
      </c>
      <c r="AE449" s="89">
        <f t="shared" si="111"/>
        <v>-0.0003395535722194587</v>
      </c>
      <c r="AF449" s="34">
        <f t="shared" si="118"/>
        <v>1.1529662840699515E-07</v>
      </c>
    </row>
    <row r="450" spans="8:32" ht="12.75">
      <c r="H450" s="34">
        <f t="shared" si="112"/>
        <v>42.8</v>
      </c>
      <c r="I450" s="34">
        <v>428</v>
      </c>
      <c r="J450" s="34">
        <f t="shared" si="113"/>
        <v>429</v>
      </c>
      <c r="K450" s="34">
        <f>IF(I450&gt;=0,1,0)*Data!$D$3*Data!$D$17</f>
        <v>-2</v>
      </c>
      <c r="L450" s="34">
        <f>IF(I450&gt;99,1,0)*Data!$D$4*Data!$D$17</f>
        <v>4</v>
      </c>
      <c r="M450" s="34">
        <f>IF(I450&gt;199,1,0)*Data!$D$5*Data!$D$17</f>
        <v>-3</v>
      </c>
      <c r="N450" s="34">
        <f>IF(I450&gt;299,1,0)*Data!$D$6*Data!$D$17</f>
        <v>3</v>
      </c>
      <c r="O450" s="34">
        <f>IF(I450&gt;399,1,0)*Data!$D$7*Data!$D$17</f>
        <v>-2</v>
      </c>
      <c r="P450" s="34">
        <f>IF(I450&gt;499,1,0)*Data!$D$8*Data!$D$17</f>
        <v>0</v>
      </c>
      <c r="Q450" s="34">
        <f>IF(I450&gt;599,1,0)*Data!$D$9*Data!$D$17</f>
        <v>0</v>
      </c>
      <c r="R450" s="34">
        <f t="shared" si="114"/>
        <v>0</v>
      </c>
      <c r="S450" s="34">
        <f t="shared" si="115"/>
        <v>0</v>
      </c>
      <c r="T450" s="34">
        <f t="shared" si="102"/>
        <v>0.16666666666666666</v>
      </c>
      <c r="U450" s="34">
        <f t="shared" si="116"/>
        <v>0.027777777777777776</v>
      </c>
      <c r="V450" s="89">
        <f t="shared" si="103"/>
        <v>4.482005519121437</v>
      </c>
      <c r="W450" s="89">
        <f t="shared" si="104"/>
        <v>0</v>
      </c>
      <c r="X450" s="89">
        <f t="shared" si="105"/>
        <v>0</v>
      </c>
      <c r="Y450" s="89">
        <f t="shared" si="106"/>
        <v>0</v>
      </c>
      <c r="Z450" s="89">
        <f t="shared" si="107"/>
        <v>-0.16197467938718432</v>
      </c>
      <c r="AA450" s="89">
        <f t="shared" si="108"/>
        <v>0.31454791380127456</v>
      </c>
      <c r="AB450" s="89">
        <f t="shared" si="109"/>
        <v>-0.16666666666666666</v>
      </c>
      <c r="AC450" s="89">
        <f t="shared" si="110"/>
        <v>0.15257323441409024</v>
      </c>
      <c r="AD450" s="89">
        <f t="shared" si="117"/>
        <v>0.023278591859576928</v>
      </c>
      <c r="AE450" s="89">
        <f t="shared" si="111"/>
        <v>0.014093432252576421</v>
      </c>
      <c r="AF450" s="34">
        <f t="shared" si="118"/>
        <v>0.0001986248326579613</v>
      </c>
    </row>
    <row r="451" spans="8:32" ht="12.75">
      <c r="H451" s="34">
        <f t="shared" si="112"/>
        <v>42.9</v>
      </c>
      <c r="I451" s="34">
        <v>429</v>
      </c>
      <c r="J451" s="34">
        <f t="shared" si="113"/>
        <v>430</v>
      </c>
      <c r="K451" s="34">
        <f>IF(I451&gt;=0,1,0)*Data!$D$3*Data!$D$17</f>
        <v>-2</v>
      </c>
      <c r="L451" s="34">
        <f>IF(I451&gt;99,1,0)*Data!$D$4*Data!$D$17</f>
        <v>4</v>
      </c>
      <c r="M451" s="34">
        <f>IF(I451&gt;199,1,0)*Data!$D$5*Data!$D$17</f>
        <v>-3</v>
      </c>
      <c r="N451" s="34">
        <f>IF(I451&gt;299,1,0)*Data!$D$6*Data!$D$17</f>
        <v>3</v>
      </c>
      <c r="O451" s="34">
        <f>IF(I451&gt;399,1,0)*Data!$D$7*Data!$D$17</f>
        <v>-2</v>
      </c>
      <c r="P451" s="34">
        <f>IF(I451&gt;499,1,0)*Data!$D$8*Data!$D$17</f>
        <v>0</v>
      </c>
      <c r="Q451" s="34">
        <f>IF(I451&gt;599,1,0)*Data!$D$9*Data!$D$17</f>
        <v>0</v>
      </c>
      <c r="R451" s="34">
        <f t="shared" si="114"/>
        <v>0</v>
      </c>
      <c r="S451" s="34">
        <f t="shared" si="115"/>
        <v>0</v>
      </c>
      <c r="T451" s="34">
        <f t="shared" si="102"/>
        <v>0.16666666666666666</v>
      </c>
      <c r="U451" s="34">
        <f t="shared" si="116"/>
        <v>0.027777777777777776</v>
      </c>
      <c r="V451" s="89">
        <f t="shared" si="103"/>
        <v>4.492477494633404</v>
      </c>
      <c r="W451" s="89">
        <f t="shared" si="104"/>
        <v>0</v>
      </c>
      <c r="X451" s="89">
        <f t="shared" si="105"/>
        <v>0</v>
      </c>
      <c r="Y451" s="89">
        <f t="shared" si="106"/>
        <v>0</v>
      </c>
      <c r="Z451" s="89">
        <f t="shared" si="107"/>
        <v>-0.1623636298579509</v>
      </c>
      <c r="AA451" s="89">
        <f t="shared" si="108"/>
        <v>0.30048714707274643</v>
      </c>
      <c r="AB451" s="89">
        <f t="shared" si="109"/>
        <v>-0.16666666666666666</v>
      </c>
      <c r="AC451" s="89">
        <f t="shared" si="110"/>
        <v>0.13812351721479554</v>
      </c>
      <c r="AD451" s="89">
        <f t="shared" si="117"/>
        <v>0.019078106007785922</v>
      </c>
      <c r="AE451" s="89">
        <f t="shared" si="111"/>
        <v>0.028543149451871114</v>
      </c>
      <c r="AF451" s="34">
        <f t="shared" si="118"/>
        <v>0.0008147113806318502</v>
      </c>
    </row>
    <row r="452" spans="8:32" ht="12.75">
      <c r="H452" s="34">
        <f t="shared" si="112"/>
        <v>43</v>
      </c>
      <c r="I452" s="34">
        <v>430</v>
      </c>
      <c r="J452" s="34">
        <f t="shared" si="113"/>
        <v>431</v>
      </c>
      <c r="K452" s="34">
        <f>IF(I452&gt;=0,1,0)*Data!$D$3*Data!$D$17</f>
        <v>-2</v>
      </c>
      <c r="L452" s="34">
        <f>IF(I452&gt;99,1,0)*Data!$D$4*Data!$D$17</f>
        <v>4</v>
      </c>
      <c r="M452" s="34">
        <f>IF(I452&gt;199,1,0)*Data!$D$5*Data!$D$17</f>
        <v>-3</v>
      </c>
      <c r="N452" s="34">
        <f>IF(I452&gt;299,1,0)*Data!$D$6*Data!$D$17</f>
        <v>3</v>
      </c>
      <c r="O452" s="34">
        <f>IF(I452&gt;399,1,0)*Data!$D$7*Data!$D$17</f>
        <v>-2</v>
      </c>
      <c r="P452" s="34">
        <f>IF(I452&gt;499,1,0)*Data!$D$8*Data!$D$17</f>
        <v>0</v>
      </c>
      <c r="Q452" s="34">
        <f>IF(I452&gt;599,1,0)*Data!$D$9*Data!$D$17</f>
        <v>0</v>
      </c>
      <c r="R452" s="34">
        <f t="shared" si="114"/>
        <v>0</v>
      </c>
      <c r="S452" s="34">
        <f t="shared" si="115"/>
        <v>0</v>
      </c>
      <c r="T452" s="34">
        <f t="shared" si="102"/>
        <v>0.16666666666666666</v>
      </c>
      <c r="U452" s="34">
        <f t="shared" si="116"/>
        <v>0.027777777777777776</v>
      </c>
      <c r="V452" s="89">
        <f t="shared" si="103"/>
        <v>4.50294947014537</v>
      </c>
      <c r="W452" s="89">
        <f t="shared" si="104"/>
        <v>0</v>
      </c>
      <c r="X452" s="89">
        <f t="shared" si="105"/>
        <v>0</v>
      </c>
      <c r="Y452" s="89">
        <f t="shared" si="106"/>
        <v>0</v>
      </c>
      <c r="Z452" s="89">
        <f t="shared" si="107"/>
        <v>-0.16273477532703173</v>
      </c>
      <c r="AA452" s="89">
        <f t="shared" si="108"/>
        <v>0.28639342854235944</v>
      </c>
      <c r="AB452" s="89">
        <f t="shared" si="109"/>
        <v>-0.16666666666666666</v>
      </c>
      <c r="AC452" s="89">
        <f t="shared" si="110"/>
        <v>0.12365865321532771</v>
      </c>
      <c r="AD452" s="89">
        <f t="shared" si="117"/>
        <v>0.015291462515028678</v>
      </c>
      <c r="AE452" s="89">
        <f t="shared" si="111"/>
        <v>0.04300801345133895</v>
      </c>
      <c r="AF452" s="34">
        <f t="shared" si="118"/>
        <v>0.001849689221030552</v>
      </c>
    </row>
    <row r="453" spans="8:32" ht="12.75">
      <c r="H453" s="34">
        <f t="shared" si="112"/>
        <v>43.1</v>
      </c>
      <c r="I453" s="34">
        <v>431</v>
      </c>
      <c r="J453" s="34">
        <f t="shared" si="113"/>
        <v>432</v>
      </c>
      <c r="K453" s="34">
        <f>IF(I453&gt;=0,1,0)*Data!$D$3*Data!$D$17</f>
        <v>-2</v>
      </c>
      <c r="L453" s="34">
        <f>IF(I453&gt;99,1,0)*Data!$D$4*Data!$D$17</f>
        <v>4</v>
      </c>
      <c r="M453" s="34">
        <f>IF(I453&gt;199,1,0)*Data!$D$5*Data!$D$17</f>
        <v>-3</v>
      </c>
      <c r="N453" s="34">
        <f>IF(I453&gt;299,1,0)*Data!$D$6*Data!$D$17</f>
        <v>3</v>
      </c>
      <c r="O453" s="34">
        <f>IF(I453&gt;399,1,0)*Data!$D$7*Data!$D$17</f>
        <v>-2</v>
      </c>
      <c r="P453" s="34">
        <f>IF(I453&gt;499,1,0)*Data!$D$8*Data!$D$17</f>
        <v>0</v>
      </c>
      <c r="Q453" s="34">
        <f>IF(I453&gt;599,1,0)*Data!$D$9*Data!$D$17</f>
        <v>0</v>
      </c>
      <c r="R453" s="34">
        <f t="shared" si="114"/>
        <v>0</v>
      </c>
      <c r="S453" s="34">
        <f t="shared" si="115"/>
        <v>0</v>
      </c>
      <c r="T453" s="34">
        <f t="shared" si="102"/>
        <v>0.16666666666666666</v>
      </c>
      <c r="U453" s="34">
        <f t="shared" si="116"/>
        <v>0.027777777777777776</v>
      </c>
      <c r="V453" s="89">
        <f t="shared" si="103"/>
        <v>4.513421445657336</v>
      </c>
      <c r="W453" s="89">
        <f t="shared" si="104"/>
        <v>0</v>
      </c>
      <c r="X453" s="89">
        <f t="shared" si="105"/>
        <v>0</v>
      </c>
      <c r="Y453" s="89">
        <f t="shared" si="106"/>
        <v>0</v>
      </c>
      <c r="Z453" s="89">
        <f t="shared" si="107"/>
        <v>-0.1630880750941437</v>
      </c>
      <c r="AA453" s="89">
        <f t="shared" si="108"/>
        <v>0.2722683037451722</v>
      </c>
      <c r="AB453" s="89">
        <f t="shared" si="109"/>
        <v>-0.16666666666666666</v>
      </c>
      <c r="AC453" s="89">
        <f t="shared" si="110"/>
        <v>0.1091802286510285</v>
      </c>
      <c r="AD453" s="89">
        <f t="shared" si="117"/>
        <v>0.011920322328290864</v>
      </c>
      <c r="AE453" s="89">
        <f t="shared" si="111"/>
        <v>0.05748643801563816</v>
      </c>
      <c r="AF453" s="34">
        <f t="shared" si="118"/>
        <v>0.003304690555725808</v>
      </c>
    </row>
    <row r="454" spans="8:32" ht="12.75">
      <c r="H454" s="34">
        <f t="shared" si="112"/>
        <v>43.2</v>
      </c>
      <c r="I454" s="34">
        <v>432</v>
      </c>
      <c r="J454" s="34">
        <f t="shared" si="113"/>
        <v>433</v>
      </c>
      <c r="K454" s="34">
        <f>IF(I454&gt;=0,1,0)*Data!$D$3*Data!$D$17</f>
        <v>-2</v>
      </c>
      <c r="L454" s="34">
        <f>IF(I454&gt;99,1,0)*Data!$D$4*Data!$D$17</f>
        <v>4</v>
      </c>
      <c r="M454" s="34">
        <f>IF(I454&gt;199,1,0)*Data!$D$5*Data!$D$17</f>
        <v>-3</v>
      </c>
      <c r="N454" s="34">
        <f>IF(I454&gt;299,1,0)*Data!$D$6*Data!$D$17</f>
        <v>3</v>
      </c>
      <c r="O454" s="34">
        <f>IF(I454&gt;399,1,0)*Data!$D$7*Data!$D$17</f>
        <v>-2</v>
      </c>
      <c r="P454" s="34">
        <f>IF(I454&gt;499,1,0)*Data!$D$8*Data!$D$17</f>
        <v>0</v>
      </c>
      <c r="Q454" s="34">
        <f>IF(I454&gt;599,1,0)*Data!$D$9*Data!$D$17</f>
        <v>0</v>
      </c>
      <c r="R454" s="34">
        <f t="shared" si="114"/>
        <v>0</v>
      </c>
      <c r="S454" s="34">
        <f t="shared" si="115"/>
        <v>0</v>
      </c>
      <c r="T454" s="34">
        <f t="shared" si="102"/>
        <v>0.16666666666666666</v>
      </c>
      <c r="U454" s="34">
        <f t="shared" si="116"/>
        <v>0.027777777777777776</v>
      </c>
      <c r="V454" s="89">
        <f t="shared" si="103"/>
        <v>4.523893421169301</v>
      </c>
      <c r="W454" s="89">
        <f t="shared" si="104"/>
        <v>0</v>
      </c>
      <c r="X454" s="89">
        <f t="shared" si="105"/>
        <v>0</v>
      </c>
      <c r="Y454" s="89">
        <f t="shared" si="106"/>
        <v>0</v>
      </c>
      <c r="Z454" s="89">
        <f t="shared" si="107"/>
        <v>-0.16342349041598603</v>
      </c>
      <c r="AA454" s="89">
        <f t="shared" si="108"/>
        <v>0.25811332166029555</v>
      </c>
      <c r="AB454" s="89">
        <f t="shared" si="109"/>
        <v>-0.16666666666666666</v>
      </c>
      <c r="AC454" s="89">
        <f t="shared" si="110"/>
        <v>0.09468983124430952</v>
      </c>
      <c r="AD454" s="89">
        <f t="shared" si="117"/>
        <v>0.008966164141075815</v>
      </c>
      <c r="AE454" s="89">
        <f t="shared" si="111"/>
        <v>0.07197683542235714</v>
      </c>
      <c r="AF454" s="34">
        <f t="shared" si="118"/>
        <v>0.005180664837417085</v>
      </c>
    </row>
    <row r="455" spans="8:32" ht="12.75">
      <c r="H455" s="34">
        <f t="shared" si="112"/>
        <v>43.3</v>
      </c>
      <c r="I455" s="34">
        <v>433</v>
      </c>
      <c r="J455" s="34">
        <f t="shared" si="113"/>
        <v>434</v>
      </c>
      <c r="K455" s="34">
        <f>IF(I455&gt;=0,1,0)*Data!$D$3*Data!$D$17</f>
        <v>-2</v>
      </c>
      <c r="L455" s="34">
        <f>IF(I455&gt;99,1,0)*Data!$D$4*Data!$D$17</f>
        <v>4</v>
      </c>
      <c r="M455" s="34">
        <f>IF(I455&gt;199,1,0)*Data!$D$5*Data!$D$17</f>
        <v>-3</v>
      </c>
      <c r="N455" s="34">
        <f>IF(I455&gt;299,1,0)*Data!$D$6*Data!$D$17</f>
        <v>3</v>
      </c>
      <c r="O455" s="34">
        <f>IF(I455&gt;399,1,0)*Data!$D$7*Data!$D$17</f>
        <v>-2</v>
      </c>
      <c r="P455" s="34">
        <f>IF(I455&gt;499,1,0)*Data!$D$8*Data!$D$17</f>
        <v>0</v>
      </c>
      <c r="Q455" s="34">
        <f>IF(I455&gt;599,1,0)*Data!$D$9*Data!$D$17</f>
        <v>0</v>
      </c>
      <c r="R455" s="34">
        <f t="shared" si="114"/>
        <v>0</v>
      </c>
      <c r="S455" s="34">
        <f t="shared" si="115"/>
        <v>0</v>
      </c>
      <c r="T455" s="34">
        <f t="shared" si="102"/>
        <v>0.16666666666666666</v>
      </c>
      <c r="U455" s="34">
        <f t="shared" si="116"/>
        <v>0.027777777777777776</v>
      </c>
      <c r="V455" s="89">
        <f t="shared" si="103"/>
        <v>4.534365396681268</v>
      </c>
      <c r="W455" s="89">
        <f t="shared" si="104"/>
        <v>0</v>
      </c>
      <c r="X455" s="89">
        <f t="shared" si="105"/>
        <v>0</v>
      </c>
      <c r="Y455" s="89">
        <f t="shared" si="106"/>
        <v>0</v>
      </c>
      <c r="Z455" s="89">
        <f t="shared" si="107"/>
        <v>-0.1637409845104889</v>
      </c>
      <c r="AA455" s="89">
        <f t="shared" si="108"/>
        <v>0.24393003454102494</v>
      </c>
      <c r="AB455" s="89">
        <f t="shared" si="109"/>
        <v>-0.16666666666666666</v>
      </c>
      <c r="AC455" s="89">
        <f t="shared" si="110"/>
        <v>0.08018905003053603</v>
      </c>
      <c r="AD455" s="89">
        <f t="shared" si="117"/>
        <v>0.0064302837447998105</v>
      </c>
      <c r="AE455" s="89">
        <f t="shared" si="111"/>
        <v>0.08647761663613063</v>
      </c>
      <c r="AF455" s="34">
        <f t="shared" si="118"/>
        <v>0.0074783781790655765</v>
      </c>
    </row>
    <row r="456" spans="8:32" ht="12.75">
      <c r="H456" s="34">
        <f t="shared" si="112"/>
        <v>43.4</v>
      </c>
      <c r="I456" s="34">
        <v>434</v>
      </c>
      <c r="J456" s="34">
        <f t="shared" si="113"/>
        <v>435</v>
      </c>
      <c r="K456" s="34">
        <f>IF(I456&gt;=0,1,0)*Data!$D$3*Data!$D$17</f>
        <v>-2</v>
      </c>
      <c r="L456" s="34">
        <f>IF(I456&gt;99,1,0)*Data!$D$4*Data!$D$17</f>
        <v>4</v>
      </c>
      <c r="M456" s="34">
        <f>IF(I456&gt;199,1,0)*Data!$D$5*Data!$D$17</f>
        <v>-3</v>
      </c>
      <c r="N456" s="34">
        <f>IF(I456&gt;299,1,0)*Data!$D$6*Data!$D$17</f>
        <v>3</v>
      </c>
      <c r="O456" s="34">
        <f>IF(I456&gt;399,1,0)*Data!$D$7*Data!$D$17</f>
        <v>-2</v>
      </c>
      <c r="P456" s="34">
        <f>IF(I456&gt;499,1,0)*Data!$D$8*Data!$D$17</f>
        <v>0</v>
      </c>
      <c r="Q456" s="34">
        <f>IF(I456&gt;599,1,0)*Data!$D$9*Data!$D$17</f>
        <v>0</v>
      </c>
      <c r="R456" s="34">
        <f t="shared" si="114"/>
        <v>0</v>
      </c>
      <c r="S456" s="34">
        <f t="shared" si="115"/>
        <v>0</v>
      </c>
      <c r="T456" s="34">
        <f t="shared" si="102"/>
        <v>0.16666666666666666</v>
      </c>
      <c r="U456" s="34">
        <f t="shared" si="116"/>
        <v>0.027777777777777776</v>
      </c>
      <c r="V456" s="89">
        <f t="shared" si="103"/>
        <v>4.544837372193234</v>
      </c>
      <c r="W456" s="89">
        <f t="shared" si="104"/>
        <v>0</v>
      </c>
      <c r="X456" s="89">
        <f t="shared" si="105"/>
        <v>0</v>
      </c>
      <c r="Y456" s="89">
        <f t="shared" si="106"/>
        <v>0</v>
      </c>
      <c r="Z456" s="89">
        <f t="shared" si="107"/>
        <v>-0.16404052256084706</v>
      </c>
      <c r="AA456" s="89">
        <f t="shared" si="108"/>
        <v>0.2297199977446252</v>
      </c>
      <c r="AB456" s="89">
        <f t="shared" si="109"/>
        <v>-0.16666666666666666</v>
      </c>
      <c r="AC456" s="89">
        <f t="shared" si="110"/>
        <v>0.06567947518377815</v>
      </c>
      <c r="AD456" s="89">
        <f t="shared" si="117"/>
        <v>0.004313793460416529</v>
      </c>
      <c r="AE456" s="89">
        <f t="shared" si="111"/>
        <v>0.10098719148288851</v>
      </c>
      <c r="AF456" s="34">
        <f t="shared" si="118"/>
        <v>0.01019841284360159</v>
      </c>
    </row>
    <row r="457" spans="8:32" ht="12.75">
      <c r="H457" s="34">
        <f t="shared" si="112"/>
        <v>43.5</v>
      </c>
      <c r="I457" s="34">
        <v>435</v>
      </c>
      <c r="J457" s="34">
        <f t="shared" si="113"/>
        <v>436</v>
      </c>
      <c r="K457" s="34">
        <f>IF(I457&gt;=0,1,0)*Data!$D$3*Data!$D$17</f>
        <v>-2</v>
      </c>
      <c r="L457" s="34">
        <f>IF(I457&gt;99,1,0)*Data!$D$4*Data!$D$17</f>
        <v>4</v>
      </c>
      <c r="M457" s="34">
        <f>IF(I457&gt;199,1,0)*Data!$D$5*Data!$D$17</f>
        <v>-3</v>
      </c>
      <c r="N457" s="34">
        <f>IF(I457&gt;299,1,0)*Data!$D$6*Data!$D$17</f>
        <v>3</v>
      </c>
      <c r="O457" s="34">
        <f>IF(I457&gt;399,1,0)*Data!$D$7*Data!$D$17</f>
        <v>-2</v>
      </c>
      <c r="P457" s="34">
        <f>IF(I457&gt;499,1,0)*Data!$D$8*Data!$D$17</f>
        <v>0</v>
      </c>
      <c r="Q457" s="34">
        <f>IF(I457&gt;599,1,0)*Data!$D$9*Data!$D$17</f>
        <v>0</v>
      </c>
      <c r="R457" s="34">
        <f t="shared" si="114"/>
        <v>0</v>
      </c>
      <c r="S457" s="34">
        <f t="shared" si="115"/>
        <v>0</v>
      </c>
      <c r="T457" s="34">
        <f t="shared" si="102"/>
        <v>0.16666666666666666</v>
      </c>
      <c r="U457" s="34">
        <f t="shared" si="116"/>
        <v>0.027777777777777776</v>
      </c>
      <c r="V457" s="89">
        <f t="shared" si="103"/>
        <v>4.5553093477052</v>
      </c>
      <c r="W457" s="89">
        <f t="shared" si="104"/>
        <v>0</v>
      </c>
      <c r="X457" s="89">
        <f t="shared" si="105"/>
        <v>0</v>
      </c>
      <c r="Y457" s="89">
        <f t="shared" si="106"/>
        <v>0</v>
      </c>
      <c r="Z457" s="89">
        <f t="shared" si="107"/>
        <v>-0.16432207171933771</v>
      </c>
      <c r="AA457" s="89">
        <f t="shared" si="108"/>
        <v>0.21548476956176374</v>
      </c>
      <c r="AB457" s="89">
        <f t="shared" si="109"/>
        <v>-0.16666666666666666</v>
      </c>
      <c r="AC457" s="89">
        <f t="shared" si="110"/>
        <v>0.051162697842426025</v>
      </c>
      <c r="AD457" s="89">
        <f t="shared" si="117"/>
        <v>0.0026176216505153847</v>
      </c>
      <c r="AE457" s="89">
        <f t="shared" si="111"/>
        <v>0.11550396882424063</v>
      </c>
      <c r="AF457" s="34">
        <f t="shared" si="118"/>
        <v>0.013341166814151153</v>
      </c>
    </row>
    <row r="458" spans="8:32" ht="12.75">
      <c r="H458" s="34">
        <f t="shared" si="112"/>
        <v>43.6</v>
      </c>
      <c r="I458" s="34">
        <v>436</v>
      </c>
      <c r="J458" s="34">
        <f t="shared" si="113"/>
        <v>437</v>
      </c>
      <c r="K458" s="34">
        <f>IF(I458&gt;=0,1,0)*Data!$D$3*Data!$D$17</f>
        <v>-2</v>
      </c>
      <c r="L458" s="34">
        <f>IF(I458&gt;99,1,0)*Data!$D$4*Data!$D$17</f>
        <v>4</v>
      </c>
      <c r="M458" s="34">
        <f>IF(I458&gt;199,1,0)*Data!$D$5*Data!$D$17</f>
        <v>-3</v>
      </c>
      <c r="N458" s="34">
        <f>IF(I458&gt;299,1,0)*Data!$D$6*Data!$D$17</f>
        <v>3</v>
      </c>
      <c r="O458" s="34">
        <f>IF(I458&gt;399,1,0)*Data!$D$7*Data!$D$17</f>
        <v>-2</v>
      </c>
      <c r="P458" s="34">
        <f>IF(I458&gt;499,1,0)*Data!$D$8*Data!$D$17</f>
        <v>0</v>
      </c>
      <c r="Q458" s="34">
        <f>IF(I458&gt;599,1,0)*Data!$D$9*Data!$D$17</f>
        <v>0</v>
      </c>
      <c r="R458" s="34">
        <f t="shared" si="114"/>
        <v>0</v>
      </c>
      <c r="S458" s="34">
        <f t="shared" si="115"/>
        <v>0</v>
      </c>
      <c r="T458" s="34">
        <f t="shared" si="102"/>
        <v>0.16666666666666666</v>
      </c>
      <c r="U458" s="34">
        <f t="shared" si="116"/>
        <v>0.027777777777777776</v>
      </c>
      <c r="V458" s="89">
        <f t="shared" si="103"/>
        <v>4.565781323217165</v>
      </c>
      <c r="W458" s="89">
        <f t="shared" si="104"/>
        <v>0</v>
      </c>
      <c r="X458" s="89">
        <f t="shared" si="105"/>
        <v>0</v>
      </c>
      <c r="Y458" s="89">
        <f t="shared" si="106"/>
        <v>0</v>
      </c>
      <c r="Z458" s="89">
        <f t="shared" si="107"/>
        <v>-0.1645856011109229</v>
      </c>
      <c r="AA458" s="89">
        <f t="shared" si="108"/>
        <v>0.20122591104562837</v>
      </c>
      <c r="AB458" s="89">
        <f t="shared" si="109"/>
        <v>-0.16666666666666666</v>
      </c>
      <c r="AC458" s="89">
        <f t="shared" si="110"/>
        <v>0.03664030993470546</v>
      </c>
      <c r="AD458" s="89">
        <f t="shared" si="117"/>
        <v>0.0013425123121112758</v>
      </c>
      <c r="AE458" s="89">
        <f t="shared" si="111"/>
        <v>0.1300263567319612</v>
      </c>
      <c r="AF458" s="34">
        <f t="shared" si="118"/>
        <v>0.01690685344498723</v>
      </c>
    </row>
    <row r="459" spans="8:32" ht="12.75">
      <c r="H459" s="34">
        <f t="shared" si="112"/>
        <v>43.7</v>
      </c>
      <c r="I459" s="34">
        <v>437</v>
      </c>
      <c r="J459" s="34">
        <f t="shared" si="113"/>
        <v>438</v>
      </c>
      <c r="K459" s="34">
        <f>IF(I459&gt;=0,1,0)*Data!$D$3*Data!$D$17</f>
        <v>-2</v>
      </c>
      <c r="L459" s="34">
        <f>IF(I459&gt;99,1,0)*Data!$D$4*Data!$D$17</f>
        <v>4</v>
      </c>
      <c r="M459" s="34">
        <f>IF(I459&gt;199,1,0)*Data!$D$5*Data!$D$17</f>
        <v>-3</v>
      </c>
      <c r="N459" s="34">
        <f>IF(I459&gt;299,1,0)*Data!$D$6*Data!$D$17</f>
        <v>3</v>
      </c>
      <c r="O459" s="34">
        <f>IF(I459&gt;399,1,0)*Data!$D$7*Data!$D$17</f>
        <v>-2</v>
      </c>
      <c r="P459" s="34">
        <f>IF(I459&gt;499,1,0)*Data!$D$8*Data!$D$17</f>
        <v>0</v>
      </c>
      <c r="Q459" s="34">
        <f>IF(I459&gt;599,1,0)*Data!$D$9*Data!$D$17</f>
        <v>0</v>
      </c>
      <c r="R459" s="34">
        <f t="shared" si="114"/>
        <v>0</v>
      </c>
      <c r="S459" s="34">
        <f t="shared" si="115"/>
        <v>0</v>
      </c>
      <c r="T459" s="34">
        <f t="shared" si="102"/>
        <v>0.16666666666666666</v>
      </c>
      <c r="U459" s="34">
        <f t="shared" si="116"/>
        <v>0.027777777777777776</v>
      </c>
      <c r="V459" s="89">
        <f t="shared" si="103"/>
        <v>4.576253298729132</v>
      </c>
      <c r="W459" s="89">
        <f t="shared" si="104"/>
        <v>0</v>
      </c>
      <c r="X459" s="89">
        <f t="shared" si="105"/>
        <v>0</v>
      </c>
      <c r="Y459" s="89">
        <f t="shared" si="106"/>
        <v>0</v>
      </c>
      <c r="Z459" s="89">
        <f t="shared" si="107"/>
        <v>-0.16483108183663514</v>
      </c>
      <c r="AA459" s="89">
        <f t="shared" si="108"/>
        <v>0.18694498584073577</v>
      </c>
      <c r="AB459" s="89">
        <f t="shared" si="109"/>
        <v>-0.16666666666666666</v>
      </c>
      <c r="AC459" s="89">
        <f t="shared" si="110"/>
        <v>0.022113904004100626</v>
      </c>
      <c r="AD459" s="89">
        <f t="shared" si="117"/>
        <v>0.0004890247503025777</v>
      </c>
      <c r="AE459" s="89">
        <f t="shared" si="111"/>
        <v>0.14455276266256603</v>
      </c>
      <c r="AF459" s="34">
        <f t="shared" si="118"/>
        <v>0.020895501193380146</v>
      </c>
    </row>
    <row r="460" spans="8:32" ht="12.75">
      <c r="H460" s="34">
        <f t="shared" si="112"/>
        <v>43.8</v>
      </c>
      <c r="I460" s="34">
        <v>438</v>
      </c>
      <c r="J460" s="34">
        <f t="shared" si="113"/>
        <v>439</v>
      </c>
      <c r="K460" s="34">
        <f>IF(I460&gt;=0,1,0)*Data!$D$3*Data!$D$17</f>
        <v>-2</v>
      </c>
      <c r="L460" s="34">
        <f>IF(I460&gt;99,1,0)*Data!$D$4*Data!$D$17</f>
        <v>4</v>
      </c>
      <c r="M460" s="34">
        <f>IF(I460&gt;199,1,0)*Data!$D$5*Data!$D$17</f>
        <v>-3</v>
      </c>
      <c r="N460" s="34">
        <f>IF(I460&gt;299,1,0)*Data!$D$6*Data!$D$17</f>
        <v>3</v>
      </c>
      <c r="O460" s="34">
        <f>IF(I460&gt;399,1,0)*Data!$D$7*Data!$D$17</f>
        <v>-2</v>
      </c>
      <c r="P460" s="34">
        <f>IF(I460&gt;499,1,0)*Data!$D$8*Data!$D$17</f>
        <v>0</v>
      </c>
      <c r="Q460" s="34">
        <f>IF(I460&gt;599,1,0)*Data!$D$9*Data!$D$17</f>
        <v>0</v>
      </c>
      <c r="R460" s="34">
        <f t="shared" si="114"/>
        <v>0</v>
      </c>
      <c r="S460" s="34">
        <f t="shared" si="115"/>
        <v>0</v>
      </c>
      <c r="T460" s="34">
        <f t="shared" si="102"/>
        <v>0.16666666666666666</v>
      </c>
      <c r="U460" s="34">
        <f t="shared" si="116"/>
        <v>0.027777777777777776</v>
      </c>
      <c r="V460" s="89">
        <f t="shared" si="103"/>
        <v>4.586725274241098</v>
      </c>
      <c r="W460" s="89">
        <f t="shared" si="104"/>
        <v>0</v>
      </c>
      <c r="X460" s="89">
        <f t="shared" si="105"/>
        <v>0</v>
      </c>
      <c r="Y460" s="89">
        <f t="shared" si="106"/>
        <v>0</v>
      </c>
      <c r="Z460" s="89">
        <f t="shared" si="107"/>
        <v>-0.16505848697674655</v>
      </c>
      <c r="AA460" s="89">
        <f t="shared" si="108"/>
        <v>0.17264356001146713</v>
      </c>
      <c r="AB460" s="89">
        <f t="shared" si="109"/>
        <v>-0.16666666666666666</v>
      </c>
      <c r="AC460" s="89">
        <f t="shared" si="110"/>
        <v>0.007585073034720585</v>
      </c>
      <c r="AD460" s="89">
        <f t="shared" si="117"/>
        <v>5.7533332942045346E-05</v>
      </c>
      <c r="AE460" s="89">
        <f t="shared" si="111"/>
        <v>0.15908159363194607</v>
      </c>
      <c r="AF460" s="34">
        <f t="shared" si="118"/>
        <v>0.025306953432479625</v>
      </c>
    </row>
    <row r="461" spans="8:32" ht="12.75">
      <c r="H461" s="34">
        <f t="shared" si="112"/>
        <v>43.9</v>
      </c>
      <c r="I461" s="34">
        <v>439</v>
      </c>
      <c r="J461" s="34">
        <f t="shared" si="113"/>
        <v>440</v>
      </c>
      <c r="K461" s="34">
        <f>IF(I461&gt;=0,1,0)*Data!$D$3*Data!$D$17</f>
        <v>-2</v>
      </c>
      <c r="L461" s="34">
        <f>IF(I461&gt;99,1,0)*Data!$D$4*Data!$D$17</f>
        <v>4</v>
      </c>
      <c r="M461" s="34">
        <f>IF(I461&gt;199,1,0)*Data!$D$5*Data!$D$17</f>
        <v>-3</v>
      </c>
      <c r="N461" s="34">
        <f>IF(I461&gt;299,1,0)*Data!$D$6*Data!$D$17</f>
        <v>3</v>
      </c>
      <c r="O461" s="34">
        <f>IF(I461&gt;399,1,0)*Data!$D$7*Data!$D$17</f>
        <v>-2</v>
      </c>
      <c r="P461" s="34">
        <f>IF(I461&gt;499,1,0)*Data!$D$8*Data!$D$17</f>
        <v>0</v>
      </c>
      <c r="Q461" s="34">
        <f>IF(I461&gt;599,1,0)*Data!$D$9*Data!$D$17</f>
        <v>0</v>
      </c>
      <c r="R461" s="34">
        <f t="shared" si="114"/>
        <v>0</v>
      </c>
      <c r="S461" s="34">
        <f t="shared" si="115"/>
        <v>0</v>
      </c>
      <c r="T461" s="34">
        <f t="shared" si="102"/>
        <v>0.16666666666666666</v>
      </c>
      <c r="U461" s="34">
        <f t="shared" si="116"/>
        <v>0.027777777777777776</v>
      </c>
      <c r="V461" s="89">
        <f t="shared" si="103"/>
        <v>4.597197249753064</v>
      </c>
      <c r="W461" s="89">
        <f t="shared" si="104"/>
        <v>0</v>
      </c>
      <c r="X461" s="89">
        <f t="shared" si="105"/>
        <v>0</v>
      </c>
      <c r="Y461" s="89">
        <f t="shared" si="106"/>
        <v>0</v>
      </c>
      <c r="Z461" s="89">
        <f t="shared" si="107"/>
        <v>-0.16526779159372088</v>
      </c>
      <c r="AA461" s="89">
        <f t="shared" si="108"/>
        <v>0.15832320187032722</v>
      </c>
      <c r="AB461" s="89">
        <f t="shared" si="109"/>
        <v>-0.16666666666666666</v>
      </c>
      <c r="AC461" s="89">
        <f t="shared" si="110"/>
        <v>-0.0069445897233936515</v>
      </c>
      <c r="AD461" s="89">
        <f t="shared" si="117"/>
        <v>4.822732642626471E-05</v>
      </c>
      <c r="AE461" s="89">
        <f t="shared" si="111"/>
        <v>0.1736112563900603</v>
      </c>
      <c r="AF461" s="34">
        <f t="shared" si="118"/>
        <v>0.030140868345335258</v>
      </c>
    </row>
    <row r="462" spans="8:32" ht="12.75">
      <c r="H462" s="34">
        <f t="shared" si="112"/>
        <v>44</v>
      </c>
      <c r="I462" s="34">
        <v>440</v>
      </c>
      <c r="J462" s="34">
        <f t="shared" si="113"/>
        <v>441</v>
      </c>
      <c r="K462" s="34">
        <f>IF(I462&gt;=0,1,0)*Data!$D$3*Data!$D$17</f>
        <v>-2</v>
      </c>
      <c r="L462" s="34">
        <f>IF(I462&gt;99,1,0)*Data!$D$4*Data!$D$17</f>
        <v>4</v>
      </c>
      <c r="M462" s="34">
        <f>IF(I462&gt;199,1,0)*Data!$D$5*Data!$D$17</f>
        <v>-3</v>
      </c>
      <c r="N462" s="34">
        <f>IF(I462&gt;299,1,0)*Data!$D$6*Data!$D$17</f>
        <v>3</v>
      </c>
      <c r="O462" s="34">
        <f>IF(I462&gt;399,1,0)*Data!$D$7*Data!$D$17</f>
        <v>-2</v>
      </c>
      <c r="P462" s="34">
        <f>IF(I462&gt;499,1,0)*Data!$D$8*Data!$D$17</f>
        <v>0</v>
      </c>
      <c r="Q462" s="34">
        <f>IF(I462&gt;599,1,0)*Data!$D$9*Data!$D$17</f>
        <v>0</v>
      </c>
      <c r="R462" s="34">
        <f t="shared" si="114"/>
        <v>0</v>
      </c>
      <c r="S462" s="34">
        <f t="shared" si="115"/>
        <v>0</v>
      </c>
      <c r="T462" s="34">
        <f t="shared" si="102"/>
        <v>0.16666666666666666</v>
      </c>
      <c r="U462" s="34">
        <f t="shared" si="116"/>
        <v>0.027777777777777776</v>
      </c>
      <c r="V462" s="89">
        <f t="shared" si="103"/>
        <v>4.607669225265029</v>
      </c>
      <c r="W462" s="89">
        <f t="shared" si="104"/>
        <v>0</v>
      </c>
      <c r="X462" s="89">
        <f t="shared" si="105"/>
        <v>0</v>
      </c>
      <c r="Y462" s="89">
        <f t="shared" si="106"/>
        <v>0</v>
      </c>
      <c r="Z462" s="89">
        <f t="shared" si="107"/>
        <v>-0.16545897273494817</v>
      </c>
      <c r="AA462" s="89">
        <f t="shared" si="108"/>
        <v>0.1439854818059631</v>
      </c>
      <c r="AB462" s="89">
        <f t="shared" si="109"/>
        <v>-0.16666666666666666</v>
      </c>
      <c r="AC462" s="89">
        <f t="shared" si="110"/>
        <v>-0.021473490928985067</v>
      </c>
      <c r="AD462" s="89">
        <f t="shared" si="117"/>
        <v>0.00046111081267720394</v>
      </c>
      <c r="AE462" s="89">
        <f t="shared" si="111"/>
        <v>0.18814015759565172</v>
      </c>
      <c r="AF462" s="34">
        <f t="shared" si="118"/>
        <v>0.03539671890011667</v>
      </c>
    </row>
    <row r="463" spans="8:32" ht="12.75">
      <c r="H463" s="34">
        <f t="shared" si="112"/>
        <v>44.1</v>
      </c>
      <c r="I463" s="34">
        <v>441</v>
      </c>
      <c r="J463" s="34">
        <f t="shared" si="113"/>
        <v>442</v>
      </c>
      <c r="K463" s="34">
        <f>IF(I463&gt;=0,1,0)*Data!$D$3*Data!$D$17</f>
        <v>-2</v>
      </c>
      <c r="L463" s="34">
        <f>IF(I463&gt;99,1,0)*Data!$D$4*Data!$D$17</f>
        <v>4</v>
      </c>
      <c r="M463" s="34">
        <f>IF(I463&gt;199,1,0)*Data!$D$5*Data!$D$17</f>
        <v>-3</v>
      </c>
      <c r="N463" s="34">
        <f>IF(I463&gt;299,1,0)*Data!$D$6*Data!$D$17</f>
        <v>3</v>
      </c>
      <c r="O463" s="34">
        <f>IF(I463&gt;399,1,0)*Data!$D$7*Data!$D$17</f>
        <v>-2</v>
      </c>
      <c r="P463" s="34">
        <f>IF(I463&gt;499,1,0)*Data!$D$8*Data!$D$17</f>
        <v>0</v>
      </c>
      <c r="Q463" s="34">
        <f>IF(I463&gt;599,1,0)*Data!$D$9*Data!$D$17</f>
        <v>0</v>
      </c>
      <c r="R463" s="34">
        <f t="shared" si="114"/>
        <v>0</v>
      </c>
      <c r="S463" s="34">
        <f t="shared" si="115"/>
        <v>0</v>
      </c>
      <c r="T463" s="34">
        <f t="shared" si="102"/>
        <v>0.16666666666666666</v>
      </c>
      <c r="U463" s="34">
        <f t="shared" si="116"/>
        <v>0.027777777777777776</v>
      </c>
      <c r="V463" s="89">
        <f t="shared" si="103"/>
        <v>4.6181412007769955</v>
      </c>
      <c r="W463" s="89">
        <f t="shared" si="104"/>
        <v>0</v>
      </c>
      <c r="X463" s="89">
        <f t="shared" si="105"/>
        <v>0</v>
      </c>
      <c r="Y463" s="89">
        <f t="shared" si="106"/>
        <v>0</v>
      </c>
      <c r="Z463" s="89">
        <f t="shared" si="107"/>
        <v>-0.16563200943526196</v>
      </c>
      <c r="AA463" s="89">
        <f t="shared" si="108"/>
        <v>0.12963197211094885</v>
      </c>
      <c r="AB463" s="89">
        <f t="shared" si="109"/>
        <v>-0.16666666666666666</v>
      </c>
      <c r="AC463" s="89">
        <f t="shared" si="110"/>
        <v>-0.03600003732431312</v>
      </c>
      <c r="AD463" s="89">
        <f t="shared" si="117"/>
        <v>0.0012960026873519376</v>
      </c>
      <c r="AE463" s="89">
        <f t="shared" si="111"/>
        <v>0.20266670399097977</v>
      </c>
      <c r="AF463" s="34">
        <f t="shared" si="118"/>
        <v>0.041073792906567416</v>
      </c>
    </row>
    <row r="464" spans="8:32" ht="12.75">
      <c r="H464" s="34">
        <f t="shared" si="112"/>
        <v>44.2</v>
      </c>
      <c r="I464" s="34">
        <v>442</v>
      </c>
      <c r="J464" s="34">
        <f t="shared" si="113"/>
        <v>443</v>
      </c>
      <c r="K464" s="34">
        <f>IF(I464&gt;=0,1,0)*Data!$D$3*Data!$D$17</f>
        <v>-2</v>
      </c>
      <c r="L464" s="34">
        <f>IF(I464&gt;99,1,0)*Data!$D$4*Data!$D$17</f>
        <v>4</v>
      </c>
      <c r="M464" s="34">
        <f>IF(I464&gt;199,1,0)*Data!$D$5*Data!$D$17</f>
        <v>-3</v>
      </c>
      <c r="N464" s="34">
        <f>IF(I464&gt;299,1,0)*Data!$D$6*Data!$D$17</f>
        <v>3</v>
      </c>
      <c r="O464" s="34">
        <f>IF(I464&gt;399,1,0)*Data!$D$7*Data!$D$17</f>
        <v>-2</v>
      </c>
      <c r="P464" s="34">
        <f>IF(I464&gt;499,1,0)*Data!$D$8*Data!$D$17</f>
        <v>0</v>
      </c>
      <c r="Q464" s="34">
        <f>IF(I464&gt;599,1,0)*Data!$D$9*Data!$D$17</f>
        <v>0</v>
      </c>
      <c r="R464" s="34">
        <f t="shared" si="114"/>
        <v>0</v>
      </c>
      <c r="S464" s="34">
        <f t="shared" si="115"/>
        <v>0</v>
      </c>
      <c r="T464" s="34">
        <f t="shared" si="102"/>
        <v>0.16666666666666666</v>
      </c>
      <c r="U464" s="34">
        <f t="shared" si="116"/>
        <v>0.027777777777777776</v>
      </c>
      <c r="V464" s="89">
        <f t="shared" si="103"/>
        <v>4.628613176288962</v>
      </c>
      <c r="W464" s="89">
        <f t="shared" si="104"/>
        <v>0</v>
      </c>
      <c r="X464" s="89">
        <f t="shared" si="105"/>
        <v>0</v>
      </c>
      <c r="Y464" s="89">
        <f t="shared" si="106"/>
        <v>0</v>
      </c>
      <c r="Z464" s="89">
        <f t="shared" si="107"/>
        <v>-0.16578688271923805</v>
      </c>
      <c r="AA464" s="89">
        <f t="shared" si="108"/>
        <v>0.11526424680937308</v>
      </c>
      <c r="AB464" s="89">
        <f t="shared" si="109"/>
        <v>-0.16666666666666666</v>
      </c>
      <c r="AC464" s="89">
        <f t="shared" si="110"/>
        <v>-0.05052263590986497</v>
      </c>
      <c r="AD464" s="89">
        <f t="shared" si="117"/>
        <v>0.0025525367392807774</v>
      </c>
      <c r="AE464" s="89">
        <f t="shared" si="111"/>
        <v>0.21718930257653163</v>
      </c>
      <c r="AF464" s="34">
        <f t="shared" si="118"/>
        <v>0.04717119315368021</v>
      </c>
    </row>
    <row r="465" spans="8:32" ht="12.75">
      <c r="H465" s="34">
        <f t="shared" si="112"/>
        <v>44.3</v>
      </c>
      <c r="I465" s="34">
        <v>443</v>
      </c>
      <c r="J465" s="34">
        <f t="shared" si="113"/>
        <v>444</v>
      </c>
      <c r="K465" s="34">
        <f>IF(I465&gt;=0,1,0)*Data!$D$3*Data!$D$17</f>
        <v>-2</v>
      </c>
      <c r="L465" s="34">
        <f>IF(I465&gt;99,1,0)*Data!$D$4*Data!$D$17</f>
        <v>4</v>
      </c>
      <c r="M465" s="34">
        <f>IF(I465&gt;199,1,0)*Data!$D$5*Data!$D$17</f>
        <v>-3</v>
      </c>
      <c r="N465" s="34">
        <f>IF(I465&gt;299,1,0)*Data!$D$6*Data!$D$17</f>
        <v>3</v>
      </c>
      <c r="O465" s="34">
        <f>IF(I465&gt;399,1,0)*Data!$D$7*Data!$D$17</f>
        <v>-2</v>
      </c>
      <c r="P465" s="34">
        <f>IF(I465&gt;499,1,0)*Data!$D$8*Data!$D$17</f>
        <v>0</v>
      </c>
      <c r="Q465" s="34">
        <f>IF(I465&gt;599,1,0)*Data!$D$9*Data!$D$17</f>
        <v>0</v>
      </c>
      <c r="R465" s="34">
        <f t="shared" si="114"/>
        <v>0</v>
      </c>
      <c r="S465" s="34">
        <f t="shared" si="115"/>
        <v>0</v>
      </c>
      <c r="T465" s="34">
        <f t="shared" si="102"/>
        <v>0.16666666666666666</v>
      </c>
      <c r="U465" s="34">
        <f t="shared" si="116"/>
        <v>0.027777777777777776</v>
      </c>
      <c r="V465" s="89">
        <f t="shared" si="103"/>
        <v>4.639085151800927</v>
      </c>
      <c r="W465" s="89">
        <f t="shared" si="104"/>
        <v>0</v>
      </c>
      <c r="X465" s="89">
        <f t="shared" si="105"/>
        <v>0</v>
      </c>
      <c r="Y465" s="89">
        <f t="shared" si="106"/>
        <v>0</v>
      </c>
      <c r="Z465" s="89">
        <f t="shared" si="107"/>
        <v>-0.16592357560327564</v>
      </c>
      <c r="AA465" s="89">
        <f t="shared" si="108"/>
        <v>0.10088388148422588</v>
      </c>
      <c r="AB465" s="89">
        <f t="shared" si="109"/>
        <v>-0.16666666666666666</v>
      </c>
      <c r="AC465" s="89">
        <f t="shared" si="110"/>
        <v>-0.06503969411904977</v>
      </c>
      <c r="AD465" s="89">
        <f t="shared" si="117"/>
        <v>0.004230161811099557</v>
      </c>
      <c r="AE465" s="89">
        <f t="shared" si="111"/>
        <v>0.23170636078571644</v>
      </c>
      <c r="AF465" s="34">
        <f t="shared" si="118"/>
        <v>0.053687837628560595</v>
      </c>
    </row>
    <row r="466" spans="8:32" ht="12.75">
      <c r="H466" s="34">
        <f t="shared" si="112"/>
        <v>44.4</v>
      </c>
      <c r="I466" s="34">
        <v>444</v>
      </c>
      <c r="J466" s="34">
        <f t="shared" si="113"/>
        <v>445</v>
      </c>
      <c r="K466" s="34">
        <f>IF(I466&gt;=0,1,0)*Data!$D$3*Data!$D$17</f>
        <v>-2</v>
      </c>
      <c r="L466" s="34">
        <f>IF(I466&gt;99,1,0)*Data!$D$4*Data!$D$17</f>
        <v>4</v>
      </c>
      <c r="M466" s="34">
        <f>IF(I466&gt;199,1,0)*Data!$D$5*Data!$D$17</f>
        <v>-3</v>
      </c>
      <c r="N466" s="34">
        <f>IF(I466&gt;299,1,0)*Data!$D$6*Data!$D$17</f>
        <v>3</v>
      </c>
      <c r="O466" s="34">
        <f>IF(I466&gt;399,1,0)*Data!$D$7*Data!$D$17</f>
        <v>-2</v>
      </c>
      <c r="P466" s="34">
        <f>IF(I466&gt;499,1,0)*Data!$D$8*Data!$D$17</f>
        <v>0</v>
      </c>
      <c r="Q466" s="34">
        <f>IF(I466&gt;599,1,0)*Data!$D$9*Data!$D$17</f>
        <v>0</v>
      </c>
      <c r="R466" s="34">
        <f t="shared" si="114"/>
        <v>0</v>
      </c>
      <c r="S466" s="34">
        <f t="shared" si="115"/>
        <v>0</v>
      </c>
      <c r="T466" s="34">
        <f t="shared" si="102"/>
        <v>0.16666666666666666</v>
      </c>
      <c r="U466" s="34">
        <f t="shared" si="116"/>
        <v>0.027777777777777776</v>
      </c>
      <c r="V466" s="89">
        <f t="shared" si="103"/>
        <v>4.649557127312893</v>
      </c>
      <c r="W466" s="89">
        <f t="shared" si="104"/>
        <v>0</v>
      </c>
      <c r="X466" s="89">
        <f t="shared" si="105"/>
        <v>0</v>
      </c>
      <c r="Y466" s="89">
        <f t="shared" si="106"/>
        <v>0</v>
      </c>
      <c r="Z466" s="89">
        <f t="shared" si="107"/>
        <v>-0.1660420730974596</v>
      </c>
      <c r="AA466" s="89">
        <f t="shared" si="108"/>
        <v>0.08649245310461472</v>
      </c>
      <c r="AB466" s="89">
        <f t="shared" si="109"/>
        <v>-0.16666666666666666</v>
      </c>
      <c r="AC466" s="89">
        <f t="shared" si="110"/>
        <v>-0.07954961999284489</v>
      </c>
      <c r="AD466" s="89">
        <f t="shared" si="117"/>
        <v>0.006328142041006028</v>
      </c>
      <c r="AE466" s="89">
        <f t="shared" si="111"/>
        <v>0.24621628665951156</v>
      </c>
      <c r="AF466" s="34">
        <f t="shared" si="118"/>
        <v>0.06062245981639877</v>
      </c>
    </row>
    <row r="467" spans="8:32" ht="12.75">
      <c r="H467" s="34">
        <f t="shared" si="112"/>
        <v>44.5</v>
      </c>
      <c r="I467" s="34">
        <v>445</v>
      </c>
      <c r="J467" s="34">
        <f t="shared" si="113"/>
        <v>446</v>
      </c>
      <c r="K467" s="34">
        <f>IF(I467&gt;=0,1,0)*Data!$D$3*Data!$D$17</f>
        <v>-2</v>
      </c>
      <c r="L467" s="34">
        <f>IF(I467&gt;99,1,0)*Data!$D$4*Data!$D$17</f>
        <v>4</v>
      </c>
      <c r="M467" s="34">
        <f>IF(I467&gt;199,1,0)*Data!$D$5*Data!$D$17</f>
        <v>-3</v>
      </c>
      <c r="N467" s="34">
        <f>IF(I467&gt;299,1,0)*Data!$D$6*Data!$D$17</f>
        <v>3</v>
      </c>
      <c r="O467" s="34">
        <f>IF(I467&gt;399,1,0)*Data!$D$7*Data!$D$17</f>
        <v>-2</v>
      </c>
      <c r="P467" s="34">
        <f>IF(I467&gt;499,1,0)*Data!$D$8*Data!$D$17</f>
        <v>0</v>
      </c>
      <c r="Q467" s="34">
        <f>IF(I467&gt;599,1,0)*Data!$D$9*Data!$D$17</f>
        <v>0</v>
      </c>
      <c r="R467" s="34">
        <f t="shared" si="114"/>
        <v>0</v>
      </c>
      <c r="S467" s="34">
        <f t="shared" si="115"/>
        <v>0</v>
      </c>
      <c r="T467" s="34">
        <f t="shared" si="102"/>
        <v>0.16666666666666666</v>
      </c>
      <c r="U467" s="34">
        <f t="shared" si="116"/>
        <v>0.027777777777777776</v>
      </c>
      <c r="V467" s="89">
        <f t="shared" si="103"/>
        <v>4.6600291028248595</v>
      </c>
      <c r="W467" s="89">
        <f t="shared" si="104"/>
        <v>0</v>
      </c>
      <c r="X467" s="89">
        <f t="shared" si="105"/>
        <v>0</v>
      </c>
      <c r="Y467" s="89">
        <f t="shared" si="106"/>
        <v>0</v>
      </c>
      <c r="Z467" s="89">
        <f t="shared" si="107"/>
        <v>-0.16614236220720432</v>
      </c>
      <c r="AA467" s="89">
        <f t="shared" si="108"/>
        <v>0.07209153985283925</v>
      </c>
      <c r="AB467" s="89">
        <f t="shared" si="109"/>
        <v>-0.16666666666666666</v>
      </c>
      <c r="AC467" s="89">
        <f t="shared" si="110"/>
        <v>-0.09405082235436507</v>
      </c>
      <c r="AD467" s="89">
        <f t="shared" si="117"/>
        <v>0.008845557185532336</v>
      </c>
      <c r="AE467" s="89">
        <f t="shared" si="111"/>
        <v>0.26071748902103176</v>
      </c>
      <c r="AF467" s="34">
        <f t="shared" si="118"/>
        <v>0.06797360908143181</v>
      </c>
    </row>
    <row r="468" spans="8:32" ht="12.75">
      <c r="H468" s="34">
        <f t="shared" si="112"/>
        <v>44.6</v>
      </c>
      <c r="I468" s="34">
        <v>446</v>
      </c>
      <c r="J468" s="34">
        <f t="shared" si="113"/>
        <v>447</v>
      </c>
      <c r="K468" s="34">
        <f>IF(I468&gt;=0,1,0)*Data!$D$3*Data!$D$17</f>
        <v>-2</v>
      </c>
      <c r="L468" s="34">
        <f>IF(I468&gt;99,1,0)*Data!$D$4*Data!$D$17</f>
        <v>4</v>
      </c>
      <c r="M468" s="34">
        <f>IF(I468&gt;199,1,0)*Data!$D$5*Data!$D$17</f>
        <v>-3</v>
      </c>
      <c r="N468" s="34">
        <f>IF(I468&gt;299,1,0)*Data!$D$6*Data!$D$17</f>
        <v>3</v>
      </c>
      <c r="O468" s="34">
        <f>IF(I468&gt;399,1,0)*Data!$D$7*Data!$D$17</f>
        <v>-2</v>
      </c>
      <c r="P468" s="34">
        <f>IF(I468&gt;499,1,0)*Data!$D$8*Data!$D$17</f>
        <v>0</v>
      </c>
      <c r="Q468" s="34">
        <f>IF(I468&gt;599,1,0)*Data!$D$9*Data!$D$17</f>
        <v>0</v>
      </c>
      <c r="R468" s="34">
        <f t="shared" si="114"/>
        <v>0</v>
      </c>
      <c r="S468" s="34">
        <f t="shared" si="115"/>
        <v>0</v>
      </c>
      <c r="T468" s="34">
        <f t="shared" si="102"/>
        <v>0.16666666666666666</v>
      </c>
      <c r="U468" s="34">
        <f t="shared" si="116"/>
        <v>0.027777777777777776</v>
      </c>
      <c r="V468" s="89">
        <f t="shared" si="103"/>
        <v>4.670501078336826</v>
      </c>
      <c r="W468" s="89">
        <f t="shared" si="104"/>
        <v>0</v>
      </c>
      <c r="X468" s="89">
        <f t="shared" si="105"/>
        <v>0</v>
      </c>
      <c r="Y468" s="89">
        <f t="shared" si="106"/>
        <v>0</v>
      </c>
      <c r="Z468" s="89">
        <f t="shared" si="107"/>
        <v>-0.16622443193467876</v>
      </c>
      <c r="AA468" s="89">
        <f t="shared" si="108"/>
        <v>0.057682720951321126</v>
      </c>
      <c r="AB468" s="89">
        <f t="shared" si="109"/>
        <v>-0.16666666666666666</v>
      </c>
      <c r="AC468" s="89">
        <f t="shared" si="110"/>
        <v>-0.10854171098335763</v>
      </c>
      <c r="AD468" s="89">
        <f t="shared" si="117"/>
        <v>0.01178130302319474</v>
      </c>
      <c r="AE468" s="89">
        <f t="shared" si="111"/>
        <v>0.27520837765002426</v>
      </c>
      <c r="AF468" s="34">
        <f t="shared" si="118"/>
        <v>0.07573965112875837</v>
      </c>
    </row>
    <row r="469" spans="8:32" ht="12.75">
      <c r="H469" s="34">
        <f t="shared" si="112"/>
        <v>44.7</v>
      </c>
      <c r="I469" s="34">
        <v>447</v>
      </c>
      <c r="J469" s="34">
        <f t="shared" si="113"/>
        <v>448</v>
      </c>
      <c r="K469" s="34">
        <f>IF(I469&gt;=0,1,0)*Data!$D$3*Data!$D$17</f>
        <v>-2</v>
      </c>
      <c r="L469" s="34">
        <f>IF(I469&gt;99,1,0)*Data!$D$4*Data!$D$17</f>
        <v>4</v>
      </c>
      <c r="M469" s="34">
        <f>IF(I469&gt;199,1,0)*Data!$D$5*Data!$D$17</f>
        <v>-3</v>
      </c>
      <c r="N469" s="34">
        <f>IF(I469&gt;299,1,0)*Data!$D$6*Data!$D$17</f>
        <v>3</v>
      </c>
      <c r="O469" s="34">
        <f>IF(I469&gt;399,1,0)*Data!$D$7*Data!$D$17</f>
        <v>-2</v>
      </c>
      <c r="P469" s="34">
        <f>IF(I469&gt;499,1,0)*Data!$D$8*Data!$D$17</f>
        <v>0</v>
      </c>
      <c r="Q469" s="34">
        <f>IF(I469&gt;599,1,0)*Data!$D$9*Data!$D$17</f>
        <v>0</v>
      </c>
      <c r="R469" s="34">
        <f t="shared" si="114"/>
        <v>0</v>
      </c>
      <c r="S469" s="34">
        <f t="shared" si="115"/>
        <v>0</v>
      </c>
      <c r="T469" s="34">
        <f t="shared" si="102"/>
        <v>0.16666666666666666</v>
      </c>
      <c r="U469" s="34">
        <f t="shared" si="116"/>
        <v>0.027777777777777776</v>
      </c>
      <c r="V469" s="89">
        <f t="shared" si="103"/>
        <v>4.680973053848791</v>
      </c>
      <c r="W469" s="89">
        <f t="shared" si="104"/>
        <v>0</v>
      </c>
      <c r="X469" s="89">
        <f t="shared" si="105"/>
        <v>0</v>
      </c>
      <c r="Y469" s="89">
        <f t="shared" si="106"/>
        <v>0</v>
      </c>
      <c r="Z469" s="89">
        <f t="shared" si="107"/>
        <v>-0.16628827328001247</v>
      </c>
      <c r="AA469" s="89">
        <f t="shared" si="108"/>
        <v>0.043267576489426716</v>
      </c>
      <c r="AB469" s="89">
        <f t="shared" si="109"/>
        <v>-0.16666666666666666</v>
      </c>
      <c r="AC469" s="89">
        <f t="shared" si="110"/>
        <v>-0.12302069679058575</v>
      </c>
      <c r="AD469" s="89">
        <f t="shared" si="117"/>
        <v>0.015134091838841235</v>
      </c>
      <c r="AE469" s="89">
        <f t="shared" si="111"/>
        <v>0.28968736345725243</v>
      </c>
      <c r="AF469" s="34">
        <f t="shared" si="118"/>
        <v>0.08391876854681428</v>
      </c>
    </row>
    <row r="470" spans="8:32" ht="12.75">
      <c r="H470" s="34">
        <f t="shared" si="112"/>
        <v>44.8</v>
      </c>
      <c r="I470" s="34">
        <v>448</v>
      </c>
      <c r="J470" s="34">
        <f t="shared" si="113"/>
        <v>449</v>
      </c>
      <c r="K470" s="34">
        <f>IF(I470&gt;=0,1,0)*Data!$D$3*Data!$D$17</f>
        <v>-2</v>
      </c>
      <c r="L470" s="34">
        <f>IF(I470&gt;99,1,0)*Data!$D$4*Data!$D$17</f>
        <v>4</v>
      </c>
      <c r="M470" s="34">
        <f>IF(I470&gt;199,1,0)*Data!$D$5*Data!$D$17</f>
        <v>-3</v>
      </c>
      <c r="N470" s="34">
        <f>IF(I470&gt;299,1,0)*Data!$D$6*Data!$D$17</f>
        <v>3</v>
      </c>
      <c r="O470" s="34">
        <f>IF(I470&gt;399,1,0)*Data!$D$7*Data!$D$17</f>
        <v>-2</v>
      </c>
      <c r="P470" s="34">
        <f>IF(I470&gt;499,1,0)*Data!$D$8*Data!$D$17</f>
        <v>0</v>
      </c>
      <c r="Q470" s="34">
        <f>IF(I470&gt;599,1,0)*Data!$D$9*Data!$D$17</f>
        <v>0</v>
      </c>
      <c r="R470" s="34">
        <f t="shared" si="114"/>
        <v>0</v>
      </c>
      <c r="S470" s="34">
        <f t="shared" si="115"/>
        <v>0</v>
      </c>
      <c r="T470" s="34">
        <f aca="true" t="shared" si="119" ref="T470:T533">R470-$R$20</f>
        <v>0.16666666666666666</v>
      </c>
      <c r="U470" s="34">
        <f t="shared" si="116"/>
        <v>0.027777777777777776</v>
      </c>
      <c r="V470" s="89">
        <f aca="true" t="shared" si="120" ref="V470:V533">$T$3*I470</f>
        <v>4.691445029360757</v>
      </c>
      <c r="W470" s="89">
        <f aca="true" t="shared" si="121" ref="W470:W533">R470*SIN(V470)</f>
        <v>0</v>
      </c>
      <c r="X470" s="89">
        <f aca="true" t="shared" si="122" ref="X470:X533">R470*COS(0*V470)</f>
        <v>0</v>
      </c>
      <c r="Y470" s="89">
        <f aca="true" t="shared" si="123" ref="Y470:Y533">R470*COS(1*V470)</f>
        <v>0</v>
      </c>
      <c r="Z470" s="89">
        <f aca="true" t="shared" si="124" ref="Z470:Z533">$W$20*SIN(V470)</f>
        <v>-0.16633387924228252</v>
      </c>
      <c r="AA470" s="89">
        <f aca="true" t="shared" si="125" ref="AA470:AA533">$Y$20*COS(1*V470)</f>
        <v>0.028847687250187753</v>
      </c>
      <c r="AB470" s="89">
        <f aca="true" t="shared" si="126" ref="AB470:AB533">$X$20</f>
        <v>-0.16666666666666666</v>
      </c>
      <c r="AC470" s="89">
        <f aca="true" t="shared" si="127" ref="AC470:AC533">Z470+AA470</f>
        <v>-0.13748619199209478</v>
      </c>
      <c r="AD470" s="89">
        <f t="shared" si="117"/>
        <v>0.018902452988487146</v>
      </c>
      <c r="AE470" s="89">
        <f aca="true" t="shared" si="128" ref="AE470:AE533">T470-AC470</f>
        <v>0.3041528586587614</v>
      </c>
      <c r="AF470" s="34">
        <f t="shared" si="118"/>
        <v>0.0925089614302965</v>
      </c>
    </row>
    <row r="471" spans="8:32" ht="12.75">
      <c r="H471" s="34">
        <f aca="true" t="shared" si="129" ref="H471:H534">I471/10</f>
        <v>44.9</v>
      </c>
      <c r="I471" s="34">
        <v>449</v>
      </c>
      <c r="J471" s="34">
        <f aca="true" t="shared" si="130" ref="J471:J534">I471+1</f>
        <v>450</v>
      </c>
      <c r="K471" s="34">
        <f>IF(I471&gt;=0,1,0)*Data!$D$3*Data!$D$17</f>
        <v>-2</v>
      </c>
      <c r="L471" s="34">
        <f>IF(I471&gt;99,1,0)*Data!$D$4*Data!$D$17</f>
        <v>4</v>
      </c>
      <c r="M471" s="34">
        <f>IF(I471&gt;199,1,0)*Data!$D$5*Data!$D$17</f>
        <v>-3</v>
      </c>
      <c r="N471" s="34">
        <f>IF(I471&gt;299,1,0)*Data!$D$6*Data!$D$17</f>
        <v>3</v>
      </c>
      <c r="O471" s="34">
        <f>IF(I471&gt;399,1,0)*Data!$D$7*Data!$D$17</f>
        <v>-2</v>
      </c>
      <c r="P471" s="34">
        <f>IF(I471&gt;499,1,0)*Data!$D$8*Data!$D$17</f>
        <v>0</v>
      </c>
      <c r="Q471" s="34">
        <f>IF(I471&gt;599,1,0)*Data!$D$9*Data!$D$17</f>
        <v>0</v>
      </c>
      <c r="R471" s="34">
        <f aca="true" t="shared" si="131" ref="R471:R534">(K471+L471+M471+N471+O471+P471+Q471)</f>
        <v>0</v>
      </c>
      <c r="S471" s="34">
        <f aca="true" t="shared" si="132" ref="S471:S534">R471*R471</f>
        <v>0</v>
      </c>
      <c r="T471" s="34">
        <f t="shared" si="119"/>
        <v>0.16666666666666666</v>
      </c>
      <c r="U471" s="34">
        <f aca="true" t="shared" si="133" ref="U471:U534">T471*T471</f>
        <v>0.027777777777777776</v>
      </c>
      <c r="V471" s="89">
        <f t="shared" si="120"/>
        <v>4.7019170048727235</v>
      </c>
      <c r="W471" s="89">
        <f t="shared" si="121"/>
        <v>0</v>
      </c>
      <c r="X471" s="89">
        <f t="shared" si="122"/>
        <v>0</v>
      </c>
      <c r="Y471" s="89">
        <f t="shared" si="123"/>
        <v>0</v>
      </c>
      <c r="Z471" s="89">
        <f t="shared" si="124"/>
        <v>-0.1663612448202812</v>
      </c>
      <c r="AA471" s="89">
        <f t="shared" si="125"/>
        <v>0.01442463453695792</v>
      </c>
      <c r="AB471" s="89">
        <f t="shared" si="126"/>
        <v>-0.16666666666666666</v>
      </c>
      <c r="AC471" s="89">
        <f t="shared" si="127"/>
        <v>-0.15193661028332328</v>
      </c>
      <c r="AD471" s="89">
        <f aca="true" t="shared" si="134" ref="AD471:AD534">AC471*AC471</f>
        <v>0.02308473354438646</v>
      </c>
      <c r="AE471" s="89">
        <f t="shared" si="128"/>
        <v>0.3186032769499899</v>
      </c>
      <c r="AF471" s="34">
        <f aca="true" t="shared" si="135" ref="AF471:AF534">AE471*AE471</f>
        <v>0.10150804808327198</v>
      </c>
    </row>
    <row r="472" spans="8:32" ht="12.75">
      <c r="H472" s="34">
        <f t="shared" si="129"/>
        <v>45</v>
      </c>
      <c r="I472" s="34">
        <v>450</v>
      </c>
      <c r="J472" s="34">
        <f t="shared" si="130"/>
        <v>451</v>
      </c>
      <c r="K472" s="34">
        <f>IF(I472&gt;=0,1,0)*Data!$D$3*Data!$D$17</f>
        <v>-2</v>
      </c>
      <c r="L472" s="34">
        <f>IF(I472&gt;99,1,0)*Data!$D$4*Data!$D$17</f>
        <v>4</v>
      </c>
      <c r="M472" s="34">
        <f>IF(I472&gt;199,1,0)*Data!$D$5*Data!$D$17</f>
        <v>-3</v>
      </c>
      <c r="N472" s="34">
        <f>IF(I472&gt;299,1,0)*Data!$D$6*Data!$D$17</f>
        <v>3</v>
      </c>
      <c r="O472" s="34">
        <f>IF(I472&gt;399,1,0)*Data!$D$7*Data!$D$17</f>
        <v>-2</v>
      </c>
      <c r="P472" s="34">
        <f>IF(I472&gt;499,1,0)*Data!$D$8*Data!$D$17</f>
        <v>0</v>
      </c>
      <c r="Q472" s="34">
        <f>IF(I472&gt;599,1,0)*Data!$D$9*Data!$D$17</f>
        <v>0</v>
      </c>
      <c r="R472" s="34">
        <f t="shared" si="131"/>
        <v>0</v>
      </c>
      <c r="S472" s="34">
        <f t="shared" si="132"/>
        <v>0</v>
      </c>
      <c r="T472" s="34">
        <f t="shared" si="119"/>
        <v>0.16666666666666666</v>
      </c>
      <c r="U472" s="34">
        <f t="shared" si="133"/>
        <v>0.027777777777777776</v>
      </c>
      <c r="V472" s="89">
        <f t="shared" si="120"/>
        <v>4.71238898038469</v>
      </c>
      <c r="W472" s="89">
        <f t="shared" si="121"/>
        <v>0</v>
      </c>
      <c r="X472" s="89">
        <f t="shared" si="122"/>
        <v>0</v>
      </c>
      <c r="Y472" s="89">
        <f t="shared" si="123"/>
        <v>0</v>
      </c>
      <c r="Z472" s="89">
        <f t="shared" si="124"/>
        <v>-0.1663703670130645</v>
      </c>
      <c r="AA472" s="89">
        <f t="shared" si="125"/>
        <v>2.531419458145369E-16</v>
      </c>
      <c r="AB472" s="89">
        <f t="shared" si="126"/>
        <v>-0.16666666666666666</v>
      </c>
      <c r="AC472" s="89">
        <f t="shared" si="127"/>
        <v>-0.16637036701306426</v>
      </c>
      <c r="AD472" s="89">
        <f t="shared" si="134"/>
        <v>0.0276790990200617</v>
      </c>
      <c r="AE472" s="89">
        <f t="shared" si="128"/>
        <v>0.3330370336797309</v>
      </c>
      <c r="AF472" s="34">
        <f t="shared" si="135"/>
        <v>0.11091366580219422</v>
      </c>
    </row>
    <row r="473" spans="8:32" ht="12.75">
      <c r="H473" s="34">
        <f t="shared" si="129"/>
        <v>45.1</v>
      </c>
      <c r="I473" s="34">
        <v>451</v>
      </c>
      <c r="J473" s="34">
        <f t="shared" si="130"/>
        <v>452</v>
      </c>
      <c r="K473" s="34">
        <f>IF(I473&gt;=0,1,0)*Data!$D$3*Data!$D$17</f>
        <v>-2</v>
      </c>
      <c r="L473" s="34">
        <f>IF(I473&gt;99,1,0)*Data!$D$4*Data!$D$17</f>
        <v>4</v>
      </c>
      <c r="M473" s="34">
        <f>IF(I473&gt;199,1,0)*Data!$D$5*Data!$D$17</f>
        <v>-3</v>
      </c>
      <c r="N473" s="34">
        <f>IF(I473&gt;299,1,0)*Data!$D$6*Data!$D$17</f>
        <v>3</v>
      </c>
      <c r="O473" s="34">
        <f>IF(I473&gt;399,1,0)*Data!$D$7*Data!$D$17</f>
        <v>-2</v>
      </c>
      <c r="P473" s="34">
        <f>IF(I473&gt;499,1,0)*Data!$D$8*Data!$D$17</f>
        <v>0</v>
      </c>
      <c r="Q473" s="34">
        <f>IF(I473&gt;599,1,0)*Data!$D$9*Data!$D$17</f>
        <v>0</v>
      </c>
      <c r="R473" s="34">
        <f t="shared" si="131"/>
        <v>0</v>
      </c>
      <c r="S473" s="34">
        <f t="shared" si="132"/>
        <v>0</v>
      </c>
      <c r="T473" s="34">
        <f t="shared" si="119"/>
        <v>0.16666666666666666</v>
      </c>
      <c r="U473" s="34">
        <f t="shared" si="133"/>
        <v>0.027777777777777776</v>
      </c>
      <c r="V473" s="89">
        <f t="shared" si="120"/>
        <v>4.722860955896655</v>
      </c>
      <c r="W473" s="89">
        <f t="shared" si="121"/>
        <v>0</v>
      </c>
      <c r="X473" s="89">
        <f t="shared" si="122"/>
        <v>0</v>
      </c>
      <c r="Y473" s="89">
        <f t="shared" si="123"/>
        <v>0</v>
      </c>
      <c r="Z473" s="89">
        <f t="shared" si="124"/>
        <v>-0.1663612448202812</v>
      </c>
      <c r="AA473" s="89">
        <f t="shared" si="125"/>
        <v>-0.01442463453695619</v>
      </c>
      <c r="AB473" s="89">
        <f t="shared" si="126"/>
        <v>-0.16666666666666666</v>
      </c>
      <c r="AC473" s="89">
        <f t="shared" si="127"/>
        <v>-0.1807858793572374</v>
      </c>
      <c r="AD473" s="89">
        <f t="shared" si="134"/>
        <v>0.032683534174969595</v>
      </c>
      <c r="AE473" s="89">
        <f t="shared" si="128"/>
        <v>0.3474525460239041</v>
      </c>
      <c r="AF473" s="34">
        <f t="shared" si="135"/>
        <v>0.12072327173849318</v>
      </c>
    </row>
    <row r="474" spans="8:32" ht="12.75">
      <c r="H474" s="34">
        <f t="shared" si="129"/>
        <v>45.2</v>
      </c>
      <c r="I474" s="34">
        <v>452</v>
      </c>
      <c r="J474" s="34">
        <f t="shared" si="130"/>
        <v>453</v>
      </c>
      <c r="K474" s="34">
        <f>IF(I474&gt;=0,1,0)*Data!$D$3*Data!$D$17</f>
        <v>-2</v>
      </c>
      <c r="L474" s="34">
        <f>IF(I474&gt;99,1,0)*Data!$D$4*Data!$D$17</f>
        <v>4</v>
      </c>
      <c r="M474" s="34">
        <f>IF(I474&gt;199,1,0)*Data!$D$5*Data!$D$17</f>
        <v>-3</v>
      </c>
      <c r="N474" s="34">
        <f>IF(I474&gt;299,1,0)*Data!$D$6*Data!$D$17</f>
        <v>3</v>
      </c>
      <c r="O474" s="34">
        <f>IF(I474&gt;399,1,0)*Data!$D$7*Data!$D$17</f>
        <v>-2</v>
      </c>
      <c r="P474" s="34">
        <f>IF(I474&gt;499,1,0)*Data!$D$8*Data!$D$17</f>
        <v>0</v>
      </c>
      <c r="Q474" s="34">
        <f>IF(I474&gt;599,1,0)*Data!$D$9*Data!$D$17</f>
        <v>0</v>
      </c>
      <c r="R474" s="34">
        <f t="shared" si="131"/>
        <v>0</v>
      </c>
      <c r="S474" s="34">
        <f t="shared" si="132"/>
        <v>0</v>
      </c>
      <c r="T474" s="34">
        <f t="shared" si="119"/>
        <v>0.16666666666666666</v>
      </c>
      <c r="U474" s="34">
        <f t="shared" si="133"/>
        <v>0.027777777777777776</v>
      </c>
      <c r="V474" s="89">
        <f t="shared" si="120"/>
        <v>4.733332931408621</v>
      </c>
      <c r="W474" s="89">
        <f t="shared" si="121"/>
        <v>0</v>
      </c>
      <c r="X474" s="89">
        <f t="shared" si="122"/>
        <v>0</v>
      </c>
      <c r="Y474" s="89">
        <f t="shared" si="123"/>
        <v>0</v>
      </c>
      <c r="Z474" s="89">
        <f t="shared" si="124"/>
        <v>-0.16633387924228252</v>
      </c>
      <c r="AA474" s="89">
        <f t="shared" si="125"/>
        <v>-0.028847687250186025</v>
      </c>
      <c r="AB474" s="89">
        <f t="shared" si="126"/>
        <v>-0.16666666666666666</v>
      </c>
      <c r="AC474" s="89">
        <f t="shared" si="127"/>
        <v>-0.19518156649246854</v>
      </c>
      <c r="AD474" s="89">
        <f t="shared" si="134"/>
        <v>0.03809584389845392</v>
      </c>
      <c r="AE474" s="89">
        <f t="shared" si="128"/>
        <v>0.36184823315913517</v>
      </c>
      <c r="AF474" s="34">
        <f t="shared" si="135"/>
        <v>0.13093414384038785</v>
      </c>
    </row>
    <row r="475" spans="8:32" ht="12.75">
      <c r="H475" s="34">
        <f t="shared" si="129"/>
        <v>45.3</v>
      </c>
      <c r="I475" s="34">
        <v>453</v>
      </c>
      <c r="J475" s="34">
        <f t="shared" si="130"/>
        <v>454</v>
      </c>
      <c r="K475" s="34">
        <f>IF(I475&gt;=0,1,0)*Data!$D$3*Data!$D$17</f>
        <v>-2</v>
      </c>
      <c r="L475" s="34">
        <f>IF(I475&gt;99,1,0)*Data!$D$4*Data!$D$17</f>
        <v>4</v>
      </c>
      <c r="M475" s="34">
        <f>IF(I475&gt;199,1,0)*Data!$D$5*Data!$D$17</f>
        <v>-3</v>
      </c>
      <c r="N475" s="34">
        <f>IF(I475&gt;299,1,0)*Data!$D$6*Data!$D$17</f>
        <v>3</v>
      </c>
      <c r="O475" s="34">
        <f>IF(I475&gt;399,1,0)*Data!$D$7*Data!$D$17</f>
        <v>-2</v>
      </c>
      <c r="P475" s="34">
        <f>IF(I475&gt;499,1,0)*Data!$D$8*Data!$D$17</f>
        <v>0</v>
      </c>
      <c r="Q475" s="34">
        <f>IF(I475&gt;599,1,0)*Data!$D$9*Data!$D$17</f>
        <v>0</v>
      </c>
      <c r="R475" s="34">
        <f t="shared" si="131"/>
        <v>0</v>
      </c>
      <c r="S475" s="34">
        <f t="shared" si="132"/>
        <v>0</v>
      </c>
      <c r="T475" s="34">
        <f t="shared" si="119"/>
        <v>0.16666666666666666</v>
      </c>
      <c r="U475" s="34">
        <f t="shared" si="133"/>
        <v>0.027777777777777776</v>
      </c>
      <c r="V475" s="89">
        <f t="shared" si="120"/>
        <v>4.743804906920587</v>
      </c>
      <c r="W475" s="89">
        <f t="shared" si="121"/>
        <v>0</v>
      </c>
      <c r="X475" s="89">
        <f t="shared" si="122"/>
        <v>0</v>
      </c>
      <c r="Y475" s="89">
        <f t="shared" si="123"/>
        <v>0</v>
      </c>
      <c r="Z475" s="89">
        <f t="shared" si="124"/>
        <v>-0.1662882732800125</v>
      </c>
      <c r="AA475" s="89">
        <f t="shared" si="125"/>
        <v>-0.04326757648942499</v>
      </c>
      <c r="AB475" s="89">
        <f t="shared" si="126"/>
        <v>-0.16666666666666666</v>
      </c>
      <c r="AC475" s="89">
        <f t="shared" si="127"/>
        <v>-0.20955584976943747</v>
      </c>
      <c r="AD475" s="89">
        <f t="shared" si="134"/>
        <v>0.04391365417259105</v>
      </c>
      <c r="AE475" s="89">
        <f t="shared" si="128"/>
        <v>0.37622251643610416</v>
      </c>
      <c r="AF475" s="34">
        <f t="shared" si="135"/>
        <v>0.14154338187351467</v>
      </c>
    </row>
    <row r="476" spans="8:32" ht="12.75">
      <c r="H476" s="34">
        <f t="shared" si="129"/>
        <v>45.4</v>
      </c>
      <c r="I476" s="34">
        <v>454</v>
      </c>
      <c r="J476" s="34">
        <f t="shared" si="130"/>
        <v>455</v>
      </c>
      <c r="K476" s="34">
        <f>IF(I476&gt;=0,1,0)*Data!$D$3*Data!$D$17</f>
        <v>-2</v>
      </c>
      <c r="L476" s="34">
        <f>IF(I476&gt;99,1,0)*Data!$D$4*Data!$D$17</f>
        <v>4</v>
      </c>
      <c r="M476" s="34">
        <f>IF(I476&gt;199,1,0)*Data!$D$5*Data!$D$17</f>
        <v>-3</v>
      </c>
      <c r="N476" s="34">
        <f>IF(I476&gt;299,1,0)*Data!$D$6*Data!$D$17</f>
        <v>3</v>
      </c>
      <c r="O476" s="34">
        <f>IF(I476&gt;399,1,0)*Data!$D$7*Data!$D$17</f>
        <v>-2</v>
      </c>
      <c r="P476" s="34">
        <f>IF(I476&gt;499,1,0)*Data!$D$8*Data!$D$17</f>
        <v>0</v>
      </c>
      <c r="Q476" s="34">
        <f>IF(I476&gt;599,1,0)*Data!$D$9*Data!$D$17</f>
        <v>0</v>
      </c>
      <c r="R476" s="34">
        <f t="shared" si="131"/>
        <v>0</v>
      </c>
      <c r="S476" s="34">
        <f t="shared" si="132"/>
        <v>0</v>
      </c>
      <c r="T476" s="34">
        <f t="shared" si="119"/>
        <v>0.16666666666666666</v>
      </c>
      <c r="U476" s="34">
        <f t="shared" si="133"/>
        <v>0.027777777777777776</v>
      </c>
      <c r="V476" s="89">
        <f t="shared" si="120"/>
        <v>4.754276882432554</v>
      </c>
      <c r="W476" s="89">
        <f t="shared" si="121"/>
        <v>0</v>
      </c>
      <c r="X476" s="89">
        <f t="shared" si="122"/>
        <v>0</v>
      </c>
      <c r="Y476" s="89">
        <f t="shared" si="123"/>
        <v>0</v>
      </c>
      <c r="Z476" s="89">
        <f t="shared" si="124"/>
        <v>-0.16622443193467876</v>
      </c>
      <c r="AA476" s="89">
        <f t="shared" si="125"/>
        <v>-0.05768272095132062</v>
      </c>
      <c r="AB476" s="89">
        <f t="shared" si="126"/>
        <v>-0.16666666666666666</v>
      </c>
      <c r="AC476" s="89">
        <f t="shared" si="127"/>
        <v>-0.22390715288599938</v>
      </c>
      <c r="AD476" s="89">
        <f t="shared" si="134"/>
        <v>0.050134413113514305</v>
      </c>
      <c r="AE476" s="89">
        <f t="shared" si="128"/>
        <v>0.390573819552666</v>
      </c>
      <c r="AF476" s="34">
        <f t="shared" si="135"/>
        <v>0.1525479085199585</v>
      </c>
    </row>
    <row r="477" spans="8:32" ht="12.75">
      <c r="H477" s="34">
        <f t="shared" si="129"/>
        <v>45.5</v>
      </c>
      <c r="I477" s="34">
        <v>455</v>
      </c>
      <c r="J477" s="34">
        <f t="shared" si="130"/>
        <v>456</v>
      </c>
      <c r="K477" s="34">
        <f>IF(I477&gt;=0,1,0)*Data!$D$3*Data!$D$17</f>
        <v>-2</v>
      </c>
      <c r="L477" s="34">
        <f>IF(I477&gt;99,1,0)*Data!$D$4*Data!$D$17</f>
        <v>4</v>
      </c>
      <c r="M477" s="34">
        <f>IF(I477&gt;199,1,0)*Data!$D$5*Data!$D$17</f>
        <v>-3</v>
      </c>
      <c r="N477" s="34">
        <f>IF(I477&gt;299,1,0)*Data!$D$6*Data!$D$17</f>
        <v>3</v>
      </c>
      <c r="O477" s="34">
        <f>IF(I477&gt;399,1,0)*Data!$D$7*Data!$D$17</f>
        <v>-2</v>
      </c>
      <c r="P477" s="34">
        <f>IF(I477&gt;499,1,0)*Data!$D$8*Data!$D$17</f>
        <v>0</v>
      </c>
      <c r="Q477" s="34">
        <f>IF(I477&gt;599,1,0)*Data!$D$9*Data!$D$17</f>
        <v>0</v>
      </c>
      <c r="R477" s="34">
        <f t="shared" si="131"/>
        <v>0</v>
      </c>
      <c r="S477" s="34">
        <f t="shared" si="132"/>
        <v>0</v>
      </c>
      <c r="T477" s="34">
        <f t="shared" si="119"/>
        <v>0.16666666666666666</v>
      </c>
      <c r="U477" s="34">
        <f t="shared" si="133"/>
        <v>0.027777777777777776</v>
      </c>
      <c r="V477" s="89">
        <f t="shared" si="120"/>
        <v>4.764748857944519</v>
      </c>
      <c r="W477" s="89">
        <f t="shared" si="121"/>
        <v>0</v>
      </c>
      <c r="X477" s="89">
        <f t="shared" si="122"/>
        <v>0</v>
      </c>
      <c r="Y477" s="89">
        <f t="shared" si="123"/>
        <v>0</v>
      </c>
      <c r="Z477" s="89">
        <f t="shared" si="124"/>
        <v>-0.16614236220720432</v>
      </c>
      <c r="AA477" s="89">
        <f t="shared" si="125"/>
        <v>-0.07209153985283753</v>
      </c>
      <c r="AB477" s="89">
        <f t="shared" si="126"/>
        <v>-0.16666666666666666</v>
      </c>
      <c r="AC477" s="89">
        <f t="shared" si="127"/>
        <v>-0.23823390206004186</v>
      </c>
      <c r="AD477" s="89">
        <f t="shared" si="134"/>
        <v>0.056755392090753615</v>
      </c>
      <c r="AE477" s="89">
        <f t="shared" si="128"/>
        <v>0.40490056872670854</v>
      </c>
      <c r="AF477" s="34">
        <f t="shared" si="135"/>
        <v>0.16394447055521202</v>
      </c>
    </row>
    <row r="478" spans="8:32" ht="12.75">
      <c r="H478" s="34">
        <f t="shared" si="129"/>
        <v>45.6</v>
      </c>
      <c r="I478" s="34">
        <v>456</v>
      </c>
      <c r="J478" s="34">
        <f t="shared" si="130"/>
        <v>457</v>
      </c>
      <c r="K478" s="34">
        <f>IF(I478&gt;=0,1,0)*Data!$D$3*Data!$D$17</f>
        <v>-2</v>
      </c>
      <c r="L478" s="34">
        <f>IF(I478&gt;99,1,0)*Data!$D$4*Data!$D$17</f>
        <v>4</v>
      </c>
      <c r="M478" s="34">
        <f>IF(I478&gt;199,1,0)*Data!$D$5*Data!$D$17</f>
        <v>-3</v>
      </c>
      <c r="N478" s="34">
        <f>IF(I478&gt;299,1,0)*Data!$D$6*Data!$D$17</f>
        <v>3</v>
      </c>
      <c r="O478" s="34">
        <f>IF(I478&gt;399,1,0)*Data!$D$7*Data!$D$17</f>
        <v>-2</v>
      </c>
      <c r="P478" s="34">
        <f>IF(I478&gt;499,1,0)*Data!$D$8*Data!$D$17</f>
        <v>0</v>
      </c>
      <c r="Q478" s="34">
        <f>IF(I478&gt;599,1,0)*Data!$D$9*Data!$D$17</f>
        <v>0</v>
      </c>
      <c r="R478" s="34">
        <f t="shared" si="131"/>
        <v>0</v>
      </c>
      <c r="S478" s="34">
        <f t="shared" si="132"/>
        <v>0</v>
      </c>
      <c r="T478" s="34">
        <f t="shared" si="119"/>
        <v>0.16666666666666666</v>
      </c>
      <c r="U478" s="34">
        <f t="shared" si="133"/>
        <v>0.027777777777777776</v>
      </c>
      <c r="V478" s="89">
        <f t="shared" si="120"/>
        <v>4.775220833456485</v>
      </c>
      <c r="W478" s="89">
        <f t="shared" si="121"/>
        <v>0</v>
      </c>
      <c r="X478" s="89">
        <f t="shared" si="122"/>
        <v>0</v>
      </c>
      <c r="Y478" s="89">
        <f t="shared" si="123"/>
        <v>0</v>
      </c>
      <c r="Z478" s="89">
        <f t="shared" si="124"/>
        <v>-0.1660420730974596</v>
      </c>
      <c r="AA478" s="89">
        <f t="shared" si="125"/>
        <v>-0.08649245310461298</v>
      </c>
      <c r="AB478" s="89">
        <f t="shared" si="126"/>
        <v>-0.16666666666666666</v>
      </c>
      <c r="AC478" s="89">
        <f t="shared" si="127"/>
        <v>-0.2525345262020726</v>
      </c>
      <c r="AD478" s="89">
        <f t="shared" si="134"/>
        <v>0.0637736869241053</v>
      </c>
      <c r="AE478" s="89">
        <f t="shared" si="128"/>
        <v>0.41920119286873925</v>
      </c>
      <c r="AF478" s="34">
        <f t="shared" si="135"/>
        <v>0.17572964010257391</v>
      </c>
    </row>
    <row r="479" spans="8:32" ht="12.75">
      <c r="H479" s="34">
        <f t="shared" si="129"/>
        <v>45.7</v>
      </c>
      <c r="I479" s="34">
        <v>457</v>
      </c>
      <c r="J479" s="34">
        <f t="shared" si="130"/>
        <v>458</v>
      </c>
      <c r="K479" s="34">
        <f>IF(I479&gt;=0,1,0)*Data!$D$3*Data!$D$17</f>
        <v>-2</v>
      </c>
      <c r="L479" s="34">
        <f>IF(I479&gt;99,1,0)*Data!$D$4*Data!$D$17</f>
        <v>4</v>
      </c>
      <c r="M479" s="34">
        <f>IF(I479&gt;199,1,0)*Data!$D$5*Data!$D$17</f>
        <v>-3</v>
      </c>
      <c r="N479" s="34">
        <f>IF(I479&gt;299,1,0)*Data!$D$6*Data!$D$17</f>
        <v>3</v>
      </c>
      <c r="O479" s="34">
        <f>IF(I479&gt;399,1,0)*Data!$D$7*Data!$D$17</f>
        <v>-2</v>
      </c>
      <c r="P479" s="34">
        <f>IF(I479&gt;499,1,0)*Data!$D$8*Data!$D$17</f>
        <v>0</v>
      </c>
      <c r="Q479" s="34">
        <f>IF(I479&gt;599,1,0)*Data!$D$9*Data!$D$17</f>
        <v>0</v>
      </c>
      <c r="R479" s="34">
        <f t="shared" si="131"/>
        <v>0</v>
      </c>
      <c r="S479" s="34">
        <f t="shared" si="132"/>
        <v>0</v>
      </c>
      <c r="T479" s="34">
        <f t="shared" si="119"/>
        <v>0.16666666666666666</v>
      </c>
      <c r="U479" s="34">
        <f t="shared" si="133"/>
        <v>0.027777777777777776</v>
      </c>
      <c r="V479" s="89">
        <f t="shared" si="120"/>
        <v>4.785692808968451</v>
      </c>
      <c r="W479" s="89">
        <f t="shared" si="121"/>
        <v>0</v>
      </c>
      <c r="X479" s="89">
        <f t="shared" si="122"/>
        <v>0</v>
      </c>
      <c r="Y479" s="89">
        <f t="shared" si="123"/>
        <v>0</v>
      </c>
      <c r="Z479" s="89">
        <f t="shared" si="124"/>
        <v>-0.16592357560327567</v>
      </c>
      <c r="AA479" s="89">
        <f t="shared" si="125"/>
        <v>-0.10088388148422416</v>
      </c>
      <c r="AB479" s="89">
        <f t="shared" si="126"/>
        <v>-0.16666666666666666</v>
      </c>
      <c r="AC479" s="89">
        <f t="shared" si="127"/>
        <v>-0.2668074570874998</v>
      </c>
      <c r="AD479" s="89">
        <f t="shared" si="134"/>
        <v>0.07118621915749805</v>
      </c>
      <c r="AE479" s="89">
        <f t="shared" si="128"/>
        <v>0.4334741237541665</v>
      </c>
      <c r="AF479" s="34">
        <f t="shared" si="135"/>
        <v>0.18789981596444244</v>
      </c>
    </row>
    <row r="480" spans="8:32" ht="12.75">
      <c r="H480" s="34">
        <f t="shared" si="129"/>
        <v>45.8</v>
      </c>
      <c r="I480" s="34">
        <v>458</v>
      </c>
      <c r="J480" s="34">
        <f t="shared" si="130"/>
        <v>459</v>
      </c>
      <c r="K480" s="34">
        <f>IF(I480&gt;=0,1,0)*Data!$D$3*Data!$D$17</f>
        <v>-2</v>
      </c>
      <c r="L480" s="34">
        <f>IF(I480&gt;99,1,0)*Data!$D$4*Data!$D$17</f>
        <v>4</v>
      </c>
      <c r="M480" s="34">
        <f>IF(I480&gt;199,1,0)*Data!$D$5*Data!$D$17</f>
        <v>-3</v>
      </c>
      <c r="N480" s="34">
        <f>IF(I480&gt;299,1,0)*Data!$D$6*Data!$D$17</f>
        <v>3</v>
      </c>
      <c r="O480" s="34">
        <f>IF(I480&gt;399,1,0)*Data!$D$7*Data!$D$17</f>
        <v>-2</v>
      </c>
      <c r="P480" s="34">
        <f>IF(I480&gt;499,1,0)*Data!$D$8*Data!$D$17</f>
        <v>0</v>
      </c>
      <c r="Q480" s="34">
        <f>IF(I480&gt;599,1,0)*Data!$D$9*Data!$D$17</f>
        <v>0</v>
      </c>
      <c r="R480" s="34">
        <f t="shared" si="131"/>
        <v>0</v>
      </c>
      <c r="S480" s="34">
        <f t="shared" si="132"/>
        <v>0</v>
      </c>
      <c r="T480" s="34">
        <f t="shared" si="119"/>
        <v>0.16666666666666666</v>
      </c>
      <c r="U480" s="34">
        <f t="shared" si="133"/>
        <v>0.027777777777777776</v>
      </c>
      <c r="V480" s="89">
        <f t="shared" si="120"/>
        <v>4.796164784480417</v>
      </c>
      <c r="W480" s="89">
        <f t="shared" si="121"/>
        <v>0</v>
      </c>
      <c r="X480" s="89">
        <f t="shared" si="122"/>
        <v>0</v>
      </c>
      <c r="Y480" s="89">
        <f t="shared" si="123"/>
        <v>0</v>
      </c>
      <c r="Z480" s="89">
        <f t="shared" si="124"/>
        <v>-0.16578688271923808</v>
      </c>
      <c r="AA480" s="89">
        <f t="shared" si="125"/>
        <v>-0.11526424680937136</v>
      </c>
      <c r="AB480" s="89">
        <f t="shared" si="126"/>
        <v>-0.16666666666666666</v>
      </c>
      <c r="AC480" s="89">
        <f t="shared" si="127"/>
        <v>-0.28105112952860944</v>
      </c>
      <c r="AD480" s="89">
        <f t="shared" si="134"/>
        <v>0.0789897374093072</v>
      </c>
      <c r="AE480" s="89">
        <f t="shared" si="128"/>
        <v>0.4477177961952761</v>
      </c>
      <c r="AF480" s="34">
        <f t="shared" si="135"/>
        <v>0.20045122502995477</v>
      </c>
    </row>
    <row r="481" spans="8:32" ht="12.75">
      <c r="H481" s="34">
        <f t="shared" si="129"/>
        <v>45.9</v>
      </c>
      <c r="I481" s="34">
        <v>459</v>
      </c>
      <c r="J481" s="34">
        <f t="shared" si="130"/>
        <v>460</v>
      </c>
      <c r="K481" s="34">
        <f>IF(I481&gt;=0,1,0)*Data!$D$3*Data!$D$17</f>
        <v>-2</v>
      </c>
      <c r="L481" s="34">
        <f>IF(I481&gt;99,1,0)*Data!$D$4*Data!$D$17</f>
        <v>4</v>
      </c>
      <c r="M481" s="34">
        <f>IF(I481&gt;199,1,0)*Data!$D$5*Data!$D$17</f>
        <v>-3</v>
      </c>
      <c r="N481" s="34">
        <f>IF(I481&gt;299,1,0)*Data!$D$6*Data!$D$17</f>
        <v>3</v>
      </c>
      <c r="O481" s="34">
        <f>IF(I481&gt;399,1,0)*Data!$D$7*Data!$D$17</f>
        <v>-2</v>
      </c>
      <c r="P481" s="34">
        <f>IF(I481&gt;499,1,0)*Data!$D$8*Data!$D$17</f>
        <v>0</v>
      </c>
      <c r="Q481" s="34">
        <f>IF(I481&gt;599,1,0)*Data!$D$9*Data!$D$17</f>
        <v>0</v>
      </c>
      <c r="R481" s="34">
        <f t="shared" si="131"/>
        <v>0</v>
      </c>
      <c r="S481" s="34">
        <f t="shared" si="132"/>
        <v>0</v>
      </c>
      <c r="T481" s="34">
        <f t="shared" si="119"/>
        <v>0.16666666666666666</v>
      </c>
      <c r="U481" s="34">
        <f t="shared" si="133"/>
        <v>0.027777777777777776</v>
      </c>
      <c r="V481" s="89">
        <f t="shared" si="120"/>
        <v>4.806636759992383</v>
      </c>
      <c r="W481" s="89">
        <f t="shared" si="121"/>
        <v>0</v>
      </c>
      <c r="X481" s="89">
        <f t="shared" si="122"/>
        <v>0</v>
      </c>
      <c r="Y481" s="89">
        <f t="shared" si="123"/>
        <v>0</v>
      </c>
      <c r="Z481" s="89">
        <f t="shared" si="124"/>
        <v>-0.165632009435262</v>
      </c>
      <c r="AA481" s="89">
        <f t="shared" si="125"/>
        <v>-0.12963197211094712</v>
      </c>
      <c r="AB481" s="89">
        <f t="shared" si="126"/>
        <v>-0.16666666666666666</v>
      </c>
      <c r="AC481" s="89">
        <f t="shared" si="127"/>
        <v>-0.29526398154620914</v>
      </c>
      <c r="AD481" s="89">
        <f t="shared" si="134"/>
        <v>0.08718081879852013</v>
      </c>
      <c r="AE481" s="89">
        <f t="shared" si="128"/>
        <v>0.46193064821287577</v>
      </c>
      <c r="AF481" s="34">
        <f t="shared" si="135"/>
        <v>0.2133799237583676</v>
      </c>
    </row>
    <row r="482" spans="8:32" ht="12.75">
      <c r="H482" s="34">
        <f t="shared" si="129"/>
        <v>46</v>
      </c>
      <c r="I482" s="34">
        <v>460</v>
      </c>
      <c r="J482" s="34">
        <f t="shared" si="130"/>
        <v>461</v>
      </c>
      <c r="K482" s="34">
        <f>IF(I482&gt;=0,1,0)*Data!$D$3*Data!$D$17</f>
        <v>-2</v>
      </c>
      <c r="L482" s="34">
        <f>IF(I482&gt;99,1,0)*Data!$D$4*Data!$D$17</f>
        <v>4</v>
      </c>
      <c r="M482" s="34">
        <f>IF(I482&gt;199,1,0)*Data!$D$5*Data!$D$17</f>
        <v>-3</v>
      </c>
      <c r="N482" s="34">
        <f>IF(I482&gt;299,1,0)*Data!$D$6*Data!$D$17</f>
        <v>3</v>
      </c>
      <c r="O482" s="34">
        <f>IF(I482&gt;399,1,0)*Data!$D$7*Data!$D$17</f>
        <v>-2</v>
      </c>
      <c r="P482" s="34">
        <f>IF(I482&gt;499,1,0)*Data!$D$8*Data!$D$17</f>
        <v>0</v>
      </c>
      <c r="Q482" s="34">
        <f>IF(I482&gt;599,1,0)*Data!$D$9*Data!$D$17</f>
        <v>0</v>
      </c>
      <c r="R482" s="34">
        <f t="shared" si="131"/>
        <v>0</v>
      </c>
      <c r="S482" s="34">
        <f t="shared" si="132"/>
        <v>0</v>
      </c>
      <c r="T482" s="34">
        <f t="shared" si="119"/>
        <v>0.16666666666666666</v>
      </c>
      <c r="U482" s="34">
        <f t="shared" si="133"/>
        <v>0.027777777777777776</v>
      </c>
      <c r="V482" s="89">
        <f t="shared" si="120"/>
        <v>4.817108735504349</v>
      </c>
      <c r="W482" s="89">
        <f t="shared" si="121"/>
        <v>0</v>
      </c>
      <c r="X482" s="89">
        <f t="shared" si="122"/>
        <v>0</v>
      </c>
      <c r="Y482" s="89">
        <f t="shared" si="123"/>
        <v>0</v>
      </c>
      <c r="Z482" s="89">
        <f t="shared" si="124"/>
        <v>-0.1654589727349482</v>
      </c>
      <c r="AA482" s="89">
        <f t="shared" si="125"/>
        <v>-0.14398548180596138</v>
      </c>
      <c r="AB482" s="89">
        <f t="shared" si="126"/>
        <v>-0.16666666666666666</v>
      </c>
      <c r="AC482" s="89">
        <f t="shared" si="127"/>
        <v>-0.3094444545409096</v>
      </c>
      <c r="AD482" s="89">
        <f t="shared" si="134"/>
        <v>0.09575587044612105</v>
      </c>
      <c r="AE482" s="89">
        <f t="shared" si="128"/>
        <v>0.47611112120757626</v>
      </c>
      <c r="AF482" s="34">
        <f t="shared" si="135"/>
        <v>0.22668179973753538</v>
      </c>
    </row>
    <row r="483" spans="8:32" ht="12.75">
      <c r="H483" s="34">
        <f t="shared" si="129"/>
        <v>46.1</v>
      </c>
      <c r="I483" s="34">
        <v>461</v>
      </c>
      <c r="J483" s="34">
        <f t="shared" si="130"/>
        <v>462</v>
      </c>
      <c r="K483" s="34">
        <f>IF(I483&gt;=0,1,0)*Data!$D$3*Data!$D$17</f>
        <v>-2</v>
      </c>
      <c r="L483" s="34">
        <f>IF(I483&gt;99,1,0)*Data!$D$4*Data!$D$17</f>
        <v>4</v>
      </c>
      <c r="M483" s="34">
        <f>IF(I483&gt;199,1,0)*Data!$D$5*Data!$D$17</f>
        <v>-3</v>
      </c>
      <c r="N483" s="34">
        <f>IF(I483&gt;299,1,0)*Data!$D$6*Data!$D$17</f>
        <v>3</v>
      </c>
      <c r="O483" s="34">
        <f>IF(I483&gt;399,1,0)*Data!$D$7*Data!$D$17</f>
        <v>-2</v>
      </c>
      <c r="P483" s="34">
        <f>IF(I483&gt;499,1,0)*Data!$D$8*Data!$D$17</f>
        <v>0</v>
      </c>
      <c r="Q483" s="34">
        <f>IF(I483&gt;599,1,0)*Data!$D$9*Data!$D$17</f>
        <v>0</v>
      </c>
      <c r="R483" s="34">
        <f t="shared" si="131"/>
        <v>0</v>
      </c>
      <c r="S483" s="34">
        <f t="shared" si="132"/>
        <v>0</v>
      </c>
      <c r="T483" s="34">
        <f t="shared" si="119"/>
        <v>0.16666666666666666</v>
      </c>
      <c r="U483" s="34">
        <f t="shared" si="133"/>
        <v>0.027777777777777776</v>
      </c>
      <c r="V483" s="89">
        <f t="shared" si="120"/>
        <v>4.827580711016315</v>
      </c>
      <c r="W483" s="89">
        <f t="shared" si="121"/>
        <v>0</v>
      </c>
      <c r="X483" s="89">
        <f t="shared" si="122"/>
        <v>0</v>
      </c>
      <c r="Y483" s="89">
        <f t="shared" si="123"/>
        <v>0</v>
      </c>
      <c r="Z483" s="89">
        <f t="shared" si="124"/>
        <v>-0.16526779159372088</v>
      </c>
      <c r="AA483" s="89">
        <f t="shared" si="125"/>
        <v>-0.15832320187032672</v>
      </c>
      <c r="AB483" s="89">
        <f t="shared" si="126"/>
        <v>-0.16666666666666666</v>
      </c>
      <c r="AC483" s="89">
        <f t="shared" si="127"/>
        <v>-0.3235909934640476</v>
      </c>
      <c r="AD483" s="89">
        <f t="shared" si="134"/>
        <v>0.10471113105104932</v>
      </c>
      <c r="AE483" s="89">
        <f t="shared" si="128"/>
        <v>0.49025766013071426</v>
      </c>
      <c r="AF483" s="34">
        <f t="shared" si="135"/>
        <v>0.24035257331684293</v>
      </c>
    </row>
    <row r="484" spans="8:32" ht="12.75">
      <c r="H484" s="34">
        <f t="shared" si="129"/>
        <v>46.2</v>
      </c>
      <c r="I484" s="34">
        <v>462</v>
      </c>
      <c r="J484" s="34">
        <f t="shared" si="130"/>
        <v>463</v>
      </c>
      <c r="K484" s="34">
        <f>IF(I484&gt;=0,1,0)*Data!$D$3*Data!$D$17</f>
        <v>-2</v>
      </c>
      <c r="L484" s="34">
        <f>IF(I484&gt;99,1,0)*Data!$D$4*Data!$D$17</f>
        <v>4</v>
      </c>
      <c r="M484" s="34">
        <f>IF(I484&gt;199,1,0)*Data!$D$5*Data!$D$17</f>
        <v>-3</v>
      </c>
      <c r="N484" s="34">
        <f>IF(I484&gt;299,1,0)*Data!$D$6*Data!$D$17</f>
        <v>3</v>
      </c>
      <c r="O484" s="34">
        <f>IF(I484&gt;399,1,0)*Data!$D$7*Data!$D$17</f>
        <v>-2</v>
      </c>
      <c r="P484" s="34">
        <f>IF(I484&gt;499,1,0)*Data!$D$8*Data!$D$17</f>
        <v>0</v>
      </c>
      <c r="Q484" s="34">
        <f>IF(I484&gt;599,1,0)*Data!$D$9*Data!$D$17</f>
        <v>0</v>
      </c>
      <c r="R484" s="34">
        <f t="shared" si="131"/>
        <v>0</v>
      </c>
      <c r="S484" s="34">
        <f t="shared" si="132"/>
        <v>0</v>
      </c>
      <c r="T484" s="34">
        <f t="shared" si="119"/>
        <v>0.16666666666666666</v>
      </c>
      <c r="U484" s="34">
        <f t="shared" si="133"/>
        <v>0.027777777777777776</v>
      </c>
      <c r="V484" s="89">
        <f t="shared" si="120"/>
        <v>4.838052686528281</v>
      </c>
      <c r="W484" s="89">
        <f t="shared" si="121"/>
        <v>0</v>
      </c>
      <c r="X484" s="89">
        <f t="shared" si="122"/>
        <v>0</v>
      </c>
      <c r="Y484" s="89">
        <f t="shared" si="123"/>
        <v>0</v>
      </c>
      <c r="Z484" s="89">
        <f t="shared" si="124"/>
        <v>-0.16505848697674658</v>
      </c>
      <c r="AA484" s="89">
        <f t="shared" si="125"/>
        <v>-0.1726435600114654</v>
      </c>
      <c r="AB484" s="89">
        <f t="shared" si="126"/>
        <v>-0.16666666666666666</v>
      </c>
      <c r="AC484" s="89">
        <f t="shared" si="127"/>
        <v>-0.337702046988212</v>
      </c>
      <c r="AD484" s="89">
        <f t="shared" si="134"/>
        <v>0.11404267254002853</v>
      </c>
      <c r="AE484" s="89">
        <f t="shared" si="128"/>
        <v>0.5043687136548787</v>
      </c>
      <c r="AF484" s="34">
        <f t="shared" si="135"/>
        <v>0.254387799313877</v>
      </c>
    </row>
    <row r="485" spans="8:32" ht="12.75">
      <c r="H485" s="34">
        <f t="shared" si="129"/>
        <v>46.3</v>
      </c>
      <c r="I485" s="34">
        <v>463</v>
      </c>
      <c r="J485" s="34">
        <f t="shared" si="130"/>
        <v>464</v>
      </c>
      <c r="K485" s="34">
        <f>IF(I485&gt;=0,1,0)*Data!$D$3*Data!$D$17</f>
        <v>-2</v>
      </c>
      <c r="L485" s="34">
        <f>IF(I485&gt;99,1,0)*Data!$D$4*Data!$D$17</f>
        <v>4</v>
      </c>
      <c r="M485" s="34">
        <f>IF(I485&gt;199,1,0)*Data!$D$5*Data!$D$17</f>
        <v>-3</v>
      </c>
      <c r="N485" s="34">
        <f>IF(I485&gt;299,1,0)*Data!$D$6*Data!$D$17</f>
        <v>3</v>
      </c>
      <c r="O485" s="34">
        <f>IF(I485&gt;399,1,0)*Data!$D$7*Data!$D$17</f>
        <v>-2</v>
      </c>
      <c r="P485" s="34">
        <f>IF(I485&gt;499,1,0)*Data!$D$8*Data!$D$17</f>
        <v>0</v>
      </c>
      <c r="Q485" s="34">
        <f>IF(I485&gt;599,1,0)*Data!$D$9*Data!$D$17</f>
        <v>0</v>
      </c>
      <c r="R485" s="34">
        <f t="shared" si="131"/>
        <v>0</v>
      </c>
      <c r="S485" s="34">
        <f t="shared" si="132"/>
        <v>0</v>
      </c>
      <c r="T485" s="34">
        <f t="shared" si="119"/>
        <v>0.16666666666666666</v>
      </c>
      <c r="U485" s="34">
        <f t="shared" si="133"/>
        <v>0.027777777777777776</v>
      </c>
      <c r="V485" s="89">
        <f t="shared" si="120"/>
        <v>4.848524662040247</v>
      </c>
      <c r="W485" s="89">
        <f t="shared" si="121"/>
        <v>0</v>
      </c>
      <c r="X485" s="89">
        <f t="shared" si="122"/>
        <v>0</v>
      </c>
      <c r="Y485" s="89">
        <f t="shared" si="123"/>
        <v>0</v>
      </c>
      <c r="Z485" s="89">
        <f t="shared" si="124"/>
        <v>-0.16483108183663517</v>
      </c>
      <c r="AA485" s="89">
        <f t="shared" si="125"/>
        <v>-0.18694498584073405</v>
      </c>
      <c r="AB485" s="89">
        <f t="shared" si="126"/>
        <v>-0.16666666666666666</v>
      </c>
      <c r="AC485" s="89">
        <f t="shared" si="127"/>
        <v>-0.35177606767736924</v>
      </c>
      <c r="AD485" s="89">
        <f t="shared" si="134"/>
        <v>0.12374640179055306</v>
      </c>
      <c r="AE485" s="89">
        <f t="shared" si="128"/>
        <v>0.5184427343440359</v>
      </c>
      <c r="AF485" s="34">
        <f t="shared" si="135"/>
        <v>0.26878286879412056</v>
      </c>
    </row>
    <row r="486" spans="8:32" ht="12.75">
      <c r="H486" s="34">
        <f t="shared" si="129"/>
        <v>46.4</v>
      </c>
      <c r="I486" s="34">
        <v>464</v>
      </c>
      <c r="J486" s="34">
        <f t="shared" si="130"/>
        <v>465</v>
      </c>
      <c r="K486" s="34">
        <f>IF(I486&gt;=0,1,0)*Data!$D$3*Data!$D$17</f>
        <v>-2</v>
      </c>
      <c r="L486" s="34">
        <f>IF(I486&gt;99,1,0)*Data!$D$4*Data!$D$17</f>
        <v>4</v>
      </c>
      <c r="M486" s="34">
        <f>IF(I486&gt;199,1,0)*Data!$D$5*Data!$D$17</f>
        <v>-3</v>
      </c>
      <c r="N486" s="34">
        <f>IF(I486&gt;299,1,0)*Data!$D$6*Data!$D$17</f>
        <v>3</v>
      </c>
      <c r="O486" s="34">
        <f>IF(I486&gt;399,1,0)*Data!$D$7*Data!$D$17</f>
        <v>-2</v>
      </c>
      <c r="P486" s="34">
        <f>IF(I486&gt;499,1,0)*Data!$D$8*Data!$D$17</f>
        <v>0</v>
      </c>
      <c r="Q486" s="34">
        <f>IF(I486&gt;599,1,0)*Data!$D$9*Data!$D$17</f>
        <v>0</v>
      </c>
      <c r="R486" s="34">
        <f t="shared" si="131"/>
        <v>0</v>
      </c>
      <c r="S486" s="34">
        <f t="shared" si="132"/>
        <v>0</v>
      </c>
      <c r="T486" s="34">
        <f t="shared" si="119"/>
        <v>0.16666666666666666</v>
      </c>
      <c r="U486" s="34">
        <f t="shared" si="133"/>
        <v>0.027777777777777776</v>
      </c>
      <c r="V486" s="89">
        <f t="shared" si="120"/>
        <v>4.858996637552213</v>
      </c>
      <c r="W486" s="89">
        <f t="shared" si="121"/>
        <v>0</v>
      </c>
      <c r="X486" s="89">
        <f t="shared" si="122"/>
        <v>0</v>
      </c>
      <c r="Y486" s="89">
        <f t="shared" si="123"/>
        <v>0</v>
      </c>
      <c r="Z486" s="89">
        <f t="shared" si="124"/>
        <v>-0.16458560111092294</v>
      </c>
      <c r="AA486" s="89">
        <f t="shared" si="125"/>
        <v>-0.20122591104562668</v>
      </c>
      <c r="AB486" s="89">
        <f t="shared" si="126"/>
        <v>-0.16666666666666666</v>
      </c>
      <c r="AC486" s="89">
        <f t="shared" si="127"/>
        <v>-0.3658115121565496</v>
      </c>
      <c r="AD486" s="89">
        <f t="shared" si="134"/>
        <v>0.13381806242626146</v>
      </c>
      <c r="AE486" s="89">
        <f t="shared" si="128"/>
        <v>0.5324781788232162</v>
      </c>
      <c r="AF486" s="34">
        <f t="shared" si="135"/>
        <v>0.2835330109228891</v>
      </c>
    </row>
    <row r="487" spans="8:32" ht="12.75">
      <c r="H487" s="34">
        <f t="shared" si="129"/>
        <v>46.5</v>
      </c>
      <c r="I487" s="34">
        <v>465</v>
      </c>
      <c r="J487" s="34">
        <f t="shared" si="130"/>
        <v>466</v>
      </c>
      <c r="K487" s="34">
        <f>IF(I487&gt;=0,1,0)*Data!$D$3*Data!$D$17</f>
        <v>-2</v>
      </c>
      <c r="L487" s="34">
        <f>IF(I487&gt;99,1,0)*Data!$D$4*Data!$D$17</f>
        <v>4</v>
      </c>
      <c r="M487" s="34">
        <f>IF(I487&gt;199,1,0)*Data!$D$5*Data!$D$17</f>
        <v>-3</v>
      </c>
      <c r="N487" s="34">
        <f>IF(I487&gt;299,1,0)*Data!$D$6*Data!$D$17</f>
        <v>3</v>
      </c>
      <c r="O487" s="34">
        <f>IF(I487&gt;399,1,0)*Data!$D$7*Data!$D$17</f>
        <v>-2</v>
      </c>
      <c r="P487" s="34">
        <f>IF(I487&gt;499,1,0)*Data!$D$8*Data!$D$17</f>
        <v>0</v>
      </c>
      <c r="Q487" s="34">
        <f>IF(I487&gt;599,1,0)*Data!$D$9*Data!$D$17</f>
        <v>0</v>
      </c>
      <c r="R487" s="34">
        <f t="shared" si="131"/>
        <v>0</v>
      </c>
      <c r="S487" s="34">
        <f t="shared" si="132"/>
        <v>0</v>
      </c>
      <c r="T487" s="34">
        <f t="shared" si="119"/>
        <v>0.16666666666666666</v>
      </c>
      <c r="U487" s="34">
        <f t="shared" si="133"/>
        <v>0.027777777777777776</v>
      </c>
      <c r="V487" s="89">
        <f t="shared" si="120"/>
        <v>4.869468613064179</v>
      </c>
      <c r="W487" s="89">
        <f t="shared" si="121"/>
        <v>0</v>
      </c>
      <c r="X487" s="89">
        <f t="shared" si="122"/>
        <v>0</v>
      </c>
      <c r="Y487" s="89">
        <f t="shared" si="123"/>
        <v>0</v>
      </c>
      <c r="Z487" s="89">
        <f t="shared" si="124"/>
        <v>-0.16432207171933774</v>
      </c>
      <c r="AA487" s="89">
        <f t="shared" si="125"/>
        <v>-0.21548476956176324</v>
      </c>
      <c r="AB487" s="89">
        <f t="shared" si="126"/>
        <v>-0.16666666666666666</v>
      </c>
      <c r="AC487" s="89">
        <f t="shared" si="127"/>
        <v>-0.379806841281101</v>
      </c>
      <c r="AD487" s="89">
        <f t="shared" si="134"/>
        <v>0.14425323668392742</v>
      </c>
      <c r="AE487" s="89">
        <f t="shared" si="128"/>
        <v>0.5464735079477676</v>
      </c>
      <c r="AF487" s="34">
        <f t="shared" si="135"/>
        <v>0.29863329488873885</v>
      </c>
    </row>
    <row r="488" spans="8:32" ht="12.75">
      <c r="H488" s="34">
        <f t="shared" si="129"/>
        <v>46.6</v>
      </c>
      <c r="I488" s="34">
        <v>466</v>
      </c>
      <c r="J488" s="34">
        <f t="shared" si="130"/>
        <v>467</v>
      </c>
      <c r="K488" s="34">
        <f>IF(I488&gt;=0,1,0)*Data!$D$3*Data!$D$17</f>
        <v>-2</v>
      </c>
      <c r="L488" s="34">
        <f>IF(I488&gt;99,1,0)*Data!$D$4*Data!$D$17</f>
        <v>4</v>
      </c>
      <c r="M488" s="34">
        <f>IF(I488&gt;199,1,0)*Data!$D$5*Data!$D$17</f>
        <v>-3</v>
      </c>
      <c r="N488" s="34">
        <f>IF(I488&gt;299,1,0)*Data!$D$6*Data!$D$17</f>
        <v>3</v>
      </c>
      <c r="O488" s="34">
        <f>IF(I488&gt;399,1,0)*Data!$D$7*Data!$D$17</f>
        <v>-2</v>
      </c>
      <c r="P488" s="34">
        <f>IF(I488&gt;499,1,0)*Data!$D$8*Data!$D$17</f>
        <v>0</v>
      </c>
      <c r="Q488" s="34">
        <f>IF(I488&gt;599,1,0)*Data!$D$9*Data!$D$17</f>
        <v>0</v>
      </c>
      <c r="R488" s="34">
        <f t="shared" si="131"/>
        <v>0</v>
      </c>
      <c r="S488" s="34">
        <f t="shared" si="132"/>
        <v>0</v>
      </c>
      <c r="T488" s="34">
        <f t="shared" si="119"/>
        <v>0.16666666666666666</v>
      </c>
      <c r="U488" s="34">
        <f t="shared" si="133"/>
        <v>0.027777777777777776</v>
      </c>
      <c r="V488" s="89">
        <f t="shared" si="120"/>
        <v>4.879940588576145</v>
      </c>
      <c r="W488" s="89">
        <f t="shared" si="121"/>
        <v>0</v>
      </c>
      <c r="X488" s="89">
        <f t="shared" si="122"/>
        <v>0</v>
      </c>
      <c r="Y488" s="89">
        <f t="shared" si="123"/>
        <v>0</v>
      </c>
      <c r="Z488" s="89">
        <f t="shared" si="124"/>
        <v>-0.16404052256084709</v>
      </c>
      <c r="AA488" s="89">
        <f t="shared" si="125"/>
        <v>-0.22971999774462354</v>
      </c>
      <c r="AB488" s="89">
        <f t="shared" si="126"/>
        <v>-0.16666666666666666</v>
      </c>
      <c r="AC488" s="89">
        <f t="shared" si="127"/>
        <v>-0.3937605203054706</v>
      </c>
      <c r="AD488" s="89">
        <f t="shared" si="134"/>
        <v>0.15504734735123493</v>
      </c>
      <c r="AE488" s="89">
        <f t="shared" si="128"/>
        <v>0.5604271869721372</v>
      </c>
      <c r="AF488" s="34">
        <f t="shared" si="135"/>
        <v>0.31407863189750285</v>
      </c>
    </row>
    <row r="489" spans="8:32" ht="12.75">
      <c r="H489" s="34">
        <f t="shared" si="129"/>
        <v>46.7</v>
      </c>
      <c r="I489" s="34">
        <v>467</v>
      </c>
      <c r="J489" s="34">
        <f t="shared" si="130"/>
        <v>468</v>
      </c>
      <c r="K489" s="34">
        <f>IF(I489&gt;=0,1,0)*Data!$D$3*Data!$D$17</f>
        <v>-2</v>
      </c>
      <c r="L489" s="34">
        <f>IF(I489&gt;99,1,0)*Data!$D$4*Data!$D$17</f>
        <v>4</v>
      </c>
      <c r="M489" s="34">
        <f>IF(I489&gt;199,1,0)*Data!$D$5*Data!$D$17</f>
        <v>-3</v>
      </c>
      <c r="N489" s="34">
        <f>IF(I489&gt;299,1,0)*Data!$D$6*Data!$D$17</f>
        <v>3</v>
      </c>
      <c r="O489" s="34">
        <f>IF(I489&gt;399,1,0)*Data!$D$7*Data!$D$17</f>
        <v>-2</v>
      </c>
      <c r="P489" s="34">
        <f>IF(I489&gt;499,1,0)*Data!$D$8*Data!$D$17</f>
        <v>0</v>
      </c>
      <c r="Q489" s="34">
        <f>IF(I489&gt;599,1,0)*Data!$D$9*Data!$D$17</f>
        <v>0</v>
      </c>
      <c r="R489" s="34">
        <f t="shared" si="131"/>
        <v>0</v>
      </c>
      <c r="S489" s="34">
        <f t="shared" si="132"/>
        <v>0</v>
      </c>
      <c r="T489" s="34">
        <f t="shared" si="119"/>
        <v>0.16666666666666666</v>
      </c>
      <c r="U489" s="34">
        <f t="shared" si="133"/>
        <v>0.027777777777777776</v>
      </c>
      <c r="V489" s="89">
        <f t="shared" si="120"/>
        <v>4.890412564088111</v>
      </c>
      <c r="W489" s="89">
        <f t="shared" si="121"/>
        <v>0</v>
      </c>
      <c r="X489" s="89">
        <f t="shared" si="122"/>
        <v>0</v>
      </c>
      <c r="Y489" s="89">
        <f t="shared" si="123"/>
        <v>0</v>
      </c>
      <c r="Z489" s="89">
        <f t="shared" si="124"/>
        <v>-0.16374098451048896</v>
      </c>
      <c r="AA489" s="89">
        <f t="shared" si="125"/>
        <v>-0.24393003454102322</v>
      </c>
      <c r="AB489" s="89">
        <f t="shared" si="126"/>
        <v>-0.16666666666666666</v>
      </c>
      <c r="AC489" s="89">
        <f t="shared" si="127"/>
        <v>-0.40767101905151215</v>
      </c>
      <c r="AD489" s="89">
        <f t="shared" si="134"/>
        <v>0.16619565977449838</v>
      </c>
      <c r="AE489" s="89">
        <f t="shared" si="128"/>
        <v>0.5743376857181788</v>
      </c>
      <c r="AF489" s="34">
        <f t="shared" si="135"/>
        <v>0.3298637772361135</v>
      </c>
    </row>
    <row r="490" spans="8:32" ht="12.75">
      <c r="H490" s="34">
        <f t="shared" si="129"/>
        <v>46.8</v>
      </c>
      <c r="I490" s="34">
        <v>468</v>
      </c>
      <c r="J490" s="34">
        <f t="shared" si="130"/>
        <v>469</v>
      </c>
      <c r="K490" s="34">
        <f>IF(I490&gt;=0,1,0)*Data!$D$3*Data!$D$17</f>
        <v>-2</v>
      </c>
      <c r="L490" s="34">
        <f>IF(I490&gt;99,1,0)*Data!$D$4*Data!$D$17</f>
        <v>4</v>
      </c>
      <c r="M490" s="34">
        <f>IF(I490&gt;199,1,0)*Data!$D$5*Data!$D$17</f>
        <v>-3</v>
      </c>
      <c r="N490" s="34">
        <f>IF(I490&gt;299,1,0)*Data!$D$6*Data!$D$17</f>
        <v>3</v>
      </c>
      <c r="O490" s="34">
        <f>IF(I490&gt;399,1,0)*Data!$D$7*Data!$D$17</f>
        <v>-2</v>
      </c>
      <c r="P490" s="34">
        <f>IF(I490&gt;499,1,0)*Data!$D$8*Data!$D$17</f>
        <v>0</v>
      </c>
      <c r="Q490" s="34">
        <f>IF(I490&gt;599,1,0)*Data!$D$9*Data!$D$17</f>
        <v>0</v>
      </c>
      <c r="R490" s="34">
        <f t="shared" si="131"/>
        <v>0</v>
      </c>
      <c r="S490" s="34">
        <f t="shared" si="132"/>
        <v>0</v>
      </c>
      <c r="T490" s="34">
        <f t="shared" si="119"/>
        <v>0.16666666666666666</v>
      </c>
      <c r="U490" s="34">
        <f t="shared" si="133"/>
        <v>0.027777777777777776</v>
      </c>
      <c r="V490" s="89">
        <f t="shared" si="120"/>
        <v>4.900884539600077</v>
      </c>
      <c r="W490" s="89">
        <f t="shared" si="121"/>
        <v>0</v>
      </c>
      <c r="X490" s="89">
        <f t="shared" si="122"/>
        <v>0</v>
      </c>
      <c r="Y490" s="89">
        <f t="shared" si="123"/>
        <v>0</v>
      </c>
      <c r="Z490" s="89">
        <f t="shared" si="124"/>
        <v>-0.16342349041598606</v>
      </c>
      <c r="AA490" s="89">
        <f t="shared" si="125"/>
        <v>-0.2581133216602939</v>
      </c>
      <c r="AB490" s="89">
        <f t="shared" si="126"/>
        <v>-0.16666666666666666</v>
      </c>
      <c r="AC490" s="89">
        <f t="shared" si="127"/>
        <v>-0.4215368120762799</v>
      </c>
      <c r="AD490" s="89">
        <f t="shared" si="134"/>
        <v>0.17769328393543293</v>
      </c>
      <c r="AE490" s="89">
        <f t="shared" si="128"/>
        <v>0.5882034787429465</v>
      </c>
      <c r="AF490" s="34">
        <f t="shared" si="135"/>
        <v>0.34598333240530393</v>
      </c>
    </row>
    <row r="491" spans="8:32" ht="12.75">
      <c r="H491" s="34">
        <f t="shared" si="129"/>
        <v>46.9</v>
      </c>
      <c r="I491" s="34">
        <v>469</v>
      </c>
      <c r="J491" s="34">
        <f t="shared" si="130"/>
        <v>470</v>
      </c>
      <c r="K491" s="34">
        <f>IF(I491&gt;=0,1,0)*Data!$D$3*Data!$D$17</f>
        <v>-2</v>
      </c>
      <c r="L491" s="34">
        <f>IF(I491&gt;99,1,0)*Data!$D$4*Data!$D$17</f>
        <v>4</v>
      </c>
      <c r="M491" s="34">
        <f>IF(I491&gt;199,1,0)*Data!$D$5*Data!$D$17</f>
        <v>-3</v>
      </c>
      <c r="N491" s="34">
        <f>IF(I491&gt;299,1,0)*Data!$D$6*Data!$D$17</f>
        <v>3</v>
      </c>
      <c r="O491" s="34">
        <f>IF(I491&gt;399,1,0)*Data!$D$7*Data!$D$17</f>
        <v>-2</v>
      </c>
      <c r="P491" s="34">
        <f>IF(I491&gt;499,1,0)*Data!$D$8*Data!$D$17</f>
        <v>0</v>
      </c>
      <c r="Q491" s="34">
        <f>IF(I491&gt;599,1,0)*Data!$D$9*Data!$D$17</f>
        <v>0</v>
      </c>
      <c r="R491" s="34">
        <f t="shared" si="131"/>
        <v>0</v>
      </c>
      <c r="S491" s="34">
        <f t="shared" si="132"/>
        <v>0</v>
      </c>
      <c r="T491" s="34">
        <f t="shared" si="119"/>
        <v>0.16666666666666666</v>
      </c>
      <c r="U491" s="34">
        <f t="shared" si="133"/>
        <v>0.027777777777777776</v>
      </c>
      <c r="V491" s="89">
        <f t="shared" si="120"/>
        <v>4.911356515112043</v>
      </c>
      <c r="W491" s="89">
        <f t="shared" si="121"/>
        <v>0</v>
      </c>
      <c r="X491" s="89">
        <f t="shared" si="122"/>
        <v>0</v>
      </c>
      <c r="Y491" s="89">
        <f t="shared" si="123"/>
        <v>0</v>
      </c>
      <c r="Z491" s="89">
        <f t="shared" si="124"/>
        <v>-0.16308807509414372</v>
      </c>
      <c r="AA491" s="89">
        <f t="shared" si="125"/>
        <v>-0.2722683037451717</v>
      </c>
      <c r="AB491" s="89">
        <f t="shared" si="126"/>
        <v>-0.16666666666666666</v>
      </c>
      <c r="AC491" s="89">
        <f t="shared" si="127"/>
        <v>-0.43535637883931544</v>
      </c>
      <c r="AD491" s="89">
        <f t="shared" si="134"/>
        <v>0.18953517659608154</v>
      </c>
      <c r="AE491" s="89">
        <f t="shared" si="128"/>
        <v>0.6020230455059821</v>
      </c>
      <c r="AF491" s="34">
        <f t="shared" si="135"/>
        <v>0.36243174732029776</v>
      </c>
    </row>
    <row r="492" spans="8:32" ht="12.75">
      <c r="H492" s="34">
        <f t="shared" si="129"/>
        <v>47</v>
      </c>
      <c r="I492" s="34">
        <v>470</v>
      </c>
      <c r="J492" s="34">
        <f t="shared" si="130"/>
        <v>471</v>
      </c>
      <c r="K492" s="34">
        <f>IF(I492&gt;=0,1,0)*Data!$D$3*Data!$D$17</f>
        <v>-2</v>
      </c>
      <c r="L492" s="34">
        <f>IF(I492&gt;99,1,0)*Data!$D$4*Data!$D$17</f>
        <v>4</v>
      </c>
      <c r="M492" s="34">
        <f>IF(I492&gt;199,1,0)*Data!$D$5*Data!$D$17</f>
        <v>-3</v>
      </c>
      <c r="N492" s="34">
        <f>IF(I492&gt;299,1,0)*Data!$D$6*Data!$D$17</f>
        <v>3</v>
      </c>
      <c r="O492" s="34">
        <f>IF(I492&gt;399,1,0)*Data!$D$7*Data!$D$17</f>
        <v>-2</v>
      </c>
      <c r="P492" s="34">
        <f>IF(I492&gt;499,1,0)*Data!$D$8*Data!$D$17</f>
        <v>0</v>
      </c>
      <c r="Q492" s="34">
        <f>IF(I492&gt;599,1,0)*Data!$D$9*Data!$D$17</f>
        <v>0</v>
      </c>
      <c r="R492" s="34">
        <f t="shared" si="131"/>
        <v>0</v>
      </c>
      <c r="S492" s="34">
        <f t="shared" si="132"/>
        <v>0</v>
      </c>
      <c r="T492" s="34">
        <f t="shared" si="119"/>
        <v>0.16666666666666666</v>
      </c>
      <c r="U492" s="34">
        <f t="shared" si="133"/>
        <v>0.027777777777777776</v>
      </c>
      <c r="V492" s="89">
        <f t="shared" si="120"/>
        <v>4.921828490624009</v>
      </c>
      <c r="W492" s="89">
        <f t="shared" si="121"/>
        <v>0</v>
      </c>
      <c r="X492" s="89">
        <f t="shared" si="122"/>
        <v>0</v>
      </c>
      <c r="Y492" s="89">
        <f t="shared" si="123"/>
        <v>0</v>
      </c>
      <c r="Z492" s="89">
        <f t="shared" si="124"/>
        <v>-0.16273477532703176</v>
      </c>
      <c r="AA492" s="89">
        <f t="shared" si="125"/>
        <v>-0.2863934285423578</v>
      </c>
      <c r="AB492" s="89">
        <f t="shared" si="126"/>
        <v>-0.16666666666666666</v>
      </c>
      <c r="AC492" s="89">
        <f t="shared" si="127"/>
        <v>-0.44912820386938956</v>
      </c>
      <c r="AD492" s="89">
        <f t="shared" si="134"/>
        <v>0.20171614351094397</v>
      </c>
      <c r="AE492" s="89">
        <f t="shared" si="128"/>
        <v>0.6157948705360562</v>
      </c>
      <c r="AF492" s="34">
        <f t="shared" si="135"/>
        <v>0.3792033225785182</v>
      </c>
    </row>
    <row r="493" spans="8:32" ht="12.75">
      <c r="H493" s="34">
        <f t="shared" si="129"/>
        <v>47.1</v>
      </c>
      <c r="I493" s="34">
        <v>471</v>
      </c>
      <c r="J493" s="34">
        <f t="shared" si="130"/>
        <v>472</v>
      </c>
      <c r="K493" s="34">
        <f>IF(I493&gt;=0,1,0)*Data!$D$3*Data!$D$17</f>
        <v>-2</v>
      </c>
      <c r="L493" s="34">
        <f>IF(I493&gt;99,1,0)*Data!$D$4*Data!$D$17</f>
        <v>4</v>
      </c>
      <c r="M493" s="34">
        <f>IF(I493&gt;199,1,0)*Data!$D$5*Data!$D$17</f>
        <v>-3</v>
      </c>
      <c r="N493" s="34">
        <f>IF(I493&gt;299,1,0)*Data!$D$6*Data!$D$17</f>
        <v>3</v>
      </c>
      <c r="O493" s="34">
        <f>IF(I493&gt;399,1,0)*Data!$D$7*Data!$D$17</f>
        <v>-2</v>
      </c>
      <c r="P493" s="34">
        <f>IF(I493&gt;499,1,0)*Data!$D$8*Data!$D$17</f>
        <v>0</v>
      </c>
      <c r="Q493" s="34">
        <f>IF(I493&gt;599,1,0)*Data!$D$9*Data!$D$17</f>
        <v>0</v>
      </c>
      <c r="R493" s="34">
        <f t="shared" si="131"/>
        <v>0</v>
      </c>
      <c r="S493" s="34">
        <f t="shared" si="132"/>
        <v>0</v>
      </c>
      <c r="T493" s="34">
        <f t="shared" si="119"/>
        <v>0.16666666666666666</v>
      </c>
      <c r="U493" s="34">
        <f t="shared" si="133"/>
        <v>0.027777777777777776</v>
      </c>
      <c r="V493" s="89">
        <f t="shared" si="120"/>
        <v>4.932300466135975</v>
      </c>
      <c r="W493" s="89">
        <f t="shared" si="121"/>
        <v>0</v>
      </c>
      <c r="X493" s="89">
        <f t="shared" si="122"/>
        <v>0</v>
      </c>
      <c r="Y493" s="89">
        <f t="shared" si="123"/>
        <v>0</v>
      </c>
      <c r="Z493" s="89">
        <f t="shared" si="124"/>
        <v>-0.16236362985795094</v>
      </c>
      <c r="AA493" s="89">
        <f t="shared" si="125"/>
        <v>-0.30048714707274476</v>
      </c>
      <c r="AB493" s="89">
        <f t="shared" si="126"/>
        <v>-0.16666666666666666</v>
      </c>
      <c r="AC493" s="89">
        <f t="shared" si="127"/>
        <v>-0.4628507769306957</v>
      </c>
      <c r="AD493" s="89">
        <f t="shared" si="134"/>
        <v>0.21423084170534865</v>
      </c>
      <c r="AE493" s="89">
        <f t="shared" si="128"/>
        <v>0.6295174435973624</v>
      </c>
      <c r="AF493" s="34">
        <f t="shared" si="135"/>
        <v>0.39629221179335833</v>
      </c>
    </row>
    <row r="494" spans="8:32" ht="12.75">
      <c r="H494" s="34">
        <f t="shared" si="129"/>
        <v>47.2</v>
      </c>
      <c r="I494" s="34">
        <v>472</v>
      </c>
      <c r="J494" s="34">
        <f t="shared" si="130"/>
        <v>473</v>
      </c>
      <c r="K494" s="34">
        <f>IF(I494&gt;=0,1,0)*Data!$D$3*Data!$D$17</f>
        <v>-2</v>
      </c>
      <c r="L494" s="34">
        <f>IF(I494&gt;99,1,0)*Data!$D$4*Data!$D$17</f>
        <v>4</v>
      </c>
      <c r="M494" s="34">
        <f>IF(I494&gt;199,1,0)*Data!$D$5*Data!$D$17</f>
        <v>-3</v>
      </c>
      <c r="N494" s="34">
        <f>IF(I494&gt;299,1,0)*Data!$D$6*Data!$D$17</f>
        <v>3</v>
      </c>
      <c r="O494" s="34">
        <f>IF(I494&gt;399,1,0)*Data!$D$7*Data!$D$17</f>
        <v>-2</v>
      </c>
      <c r="P494" s="34">
        <f>IF(I494&gt;499,1,0)*Data!$D$8*Data!$D$17</f>
        <v>0</v>
      </c>
      <c r="Q494" s="34">
        <f>IF(I494&gt;599,1,0)*Data!$D$9*Data!$D$17</f>
        <v>0</v>
      </c>
      <c r="R494" s="34">
        <f t="shared" si="131"/>
        <v>0</v>
      </c>
      <c r="S494" s="34">
        <f t="shared" si="132"/>
        <v>0</v>
      </c>
      <c r="T494" s="34">
        <f t="shared" si="119"/>
        <v>0.16666666666666666</v>
      </c>
      <c r="U494" s="34">
        <f t="shared" si="133"/>
        <v>0.027777777777777776</v>
      </c>
      <c r="V494" s="89">
        <f t="shared" si="120"/>
        <v>4.942772441647941</v>
      </c>
      <c r="W494" s="89">
        <f t="shared" si="121"/>
        <v>0</v>
      </c>
      <c r="X494" s="89">
        <f t="shared" si="122"/>
        <v>0</v>
      </c>
      <c r="Y494" s="89">
        <f t="shared" si="123"/>
        <v>0</v>
      </c>
      <c r="Z494" s="89">
        <f t="shared" si="124"/>
        <v>-0.16197467938718438</v>
      </c>
      <c r="AA494" s="89">
        <f t="shared" si="125"/>
        <v>-0.3145479138012729</v>
      </c>
      <c r="AB494" s="89">
        <f t="shared" si="126"/>
        <v>-0.16666666666666666</v>
      </c>
      <c r="AC494" s="89">
        <f t="shared" si="127"/>
        <v>-0.47652259318845724</v>
      </c>
      <c r="AD494" s="89">
        <f t="shared" si="134"/>
        <v>0.2270737818190519</v>
      </c>
      <c r="AE494" s="89">
        <f t="shared" si="128"/>
        <v>0.6431892598551239</v>
      </c>
      <c r="AF494" s="34">
        <f t="shared" si="135"/>
        <v>0.41369242399298206</v>
      </c>
    </row>
    <row r="495" spans="8:32" ht="12.75">
      <c r="H495" s="34">
        <f t="shared" si="129"/>
        <v>47.3</v>
      </c>
      <c r="I495" s="34">
        <v>473</v>
      </c>
      <c r="J495" s="34">
        <f t="shared" si="130"/>
        <v>474</v>
      </c>
      <c r="K495" s="34">
        <f>IF(I495&gt;=0,1,0)*Data!$D$3*Data!$D$17</f>
        <v>-2</v>
      </c>
      <c r="L495" s="34">
        <f>IF(I495&gt;99,1,0)*Data!$D$4*Data!$D$17</f>
        <v>4</v>
      </c>
      <c r="M495" s="34">
        <f>IF(I495&gt;199,1,0)*Data!$D$5*Data!$D$17</f>
        <v>-3</v>
      </c>
      <c r="N495" s="34">
        <f>IF(I495&gt;299,1,0)*Data!$D$6*Data!$D$17</f>
        <v>3</v>
      </c>
      <c r="O495" s="34">
        <f>IF(I495&gt;399,1,0)*Data!$D$7*Data!$D$17</f>
        <v>-2</v>
      </c>
      <c r="P495" s="34">
        <f>IF(I495&gt;499,1,0)*Data!$D$8*Data!$D$17</f>
        <v>0</v>
      </c>
      <c r="Q495" s="34">
        <f>IF(I495&gt;599,1,0)*Data!$D$9*Data!$D$17</f>
        <v>0</v>
      </c>
      <c r="R495" s="34">
        <f t="shared" si="131"/>
        <v>0</v>
      </c>
      <c r="S495" s="34">
        <f t="shared" si="132"/>
        <v>0</v>
      </c>
      <c r="T495" s="34">
        <f t="shared" si="119"/>
        <v>0.16666666666666666</v>
      </c>
      <c r="U495" s="34">
        <f t="shared" si="133"/>
        <v>0.027777777777777776</v>
      </c>
      <c r="V495" s="89">
        <f t="shared" si="120"/>
        <v>4.953244417159906</v>
      </c>
      <c r="W495" s="89">
        <f t="shared" si="121"/>
        <v>0</v>
      </c>
      <c r="X495" s="89">
        <f t="shared" si="122"/>
        <v>0</v>
      </c>
      <c r="Y495" s="89">
        <f t="shared" si="123"/>
        <v>0</v>
      </c>
      <c r="Z495" s="89">
        <f t="shared" si="124"/>
        <v>-0.1615679665675343</v>
      </c>
      <c r="AA495" s="89">
        <f t="shared" si="125"/>
        <v>-0.32857418680641864</v>
      </c>
      <c r="AB495" s="89">
        <f t="shared" si="126"/>
        <v>-0.16666666666666666</v>
      </c>
      <c r="AC495" s="89">
        <f t="shared" si="127"/>
        <v>-0.49014215337395295</v>
      </c>
      <c r="AD495" s="89">
        <f t="shared" si="134"/>
        <v>0.2402393305140556</v>
      </c>
      <c r="AE495" s="89">
        <f t="shared" si="128"/>
        <v>0.6568088200406196</v>
      </c>
      <c r="AF495" s="34">
        <f t="shared" si="135"/>
        <v>0.43139782608315097</v>
      </c>
    </row>
    <row r="496" spans="8:32" ht="12.75">
      <c r="H496" s="34">
        <f t="shared" si="129"/>
        <v>47.4</v>
      </c>
      <c r="I496" s="34">
        <v>474</v>
      </c>
      <c r="J496" s="34">
        <f t="shared" si="130"/>
        <v>475</v>
      </c>
      <c r="K496" s="34">
        <f>IF(I496&gt;=0,1,0)*Data!$D$3*Data!$D$17</f>
        <v>-2</v>
      </c>
      <c r="L496" s="34">
        <f>IF(I496&gt;99,1,0)*Data!$D$4*Data!$D$17</f>
        <v>4</v>
      </c>
      <c r="M496" s="34">
        <f>IF(I496&gt;199,1,0)*Data!$D$5*Data!$D$17</f>
        <v>-3</v>
      </c>
      <c r="N496" s="34">
        <f>IF(I496&gt;299,1,0)*Data!$D$6*Data!$D$17</f>
        <v>3</v>
      </c>
      <c r="O496" s="34">
        <f>IF(I496&gt;399,1,0)*Data!$D$7*Data!$D$17</f>
        <v>-2</v>
      </c>
      <c r="P496" s="34">
        <f>IF(I496&gt;499,1,0)*Data!$D$8*Data!$D$17</f>
        <v>0</v>
      </c>
      <c r="Q496" s="34">
        <f>IF(I496&gt;599,1,0)*Data!$D$9*Data!$D$17</f>
        <v>0</v>
      </c>
      <c r="R496" s="34">
        <f t="shared" si="131"/>
        <v>0</v>
      </c>
      <c r="S496" s="34">
        <f t="shared" si="132"/>
        <v>0</v>
      </c>
      <c r="T496" s="34">
        <f t="shared" si="119"/>
        <v>0.16666666666666666</v>
      </c>
      <c r="U496" s="34">
        <f t="shared" si="133"/>
        <v>0.027777777777777776</v>
      </c>
      <c r="V496" s="89">
        <f t="shared" si="120"/>
        <v>4.963716392671873</v>
      </c>
      <c r="W496" s="89">
        <f t="shared" si="121"/>
        <v>0</v>
      </c>
      <c r="X496" s="89">
        <f t="shared" si="122"/>
        <v>0</v>
      </c>
      <c r="Y496" s="89">
        <f t="shared" si="123"/>
        <v>0</v>
      </c>
      <c r="Z496" s="89">
        <f t="shared" si="124"/>
        <v>-0.1611435359996446</v>
      </c>
      <c r="AA496" s="89">
        <f t="shared" si="125"/>
        <v>-0.34256442794928776</v>
      </c>
      <c r="AB496" s="89">
        <f t="shared" si="126"/>
        <v>-0.16666666666666666</v>
      </c>
      <c r="AC496" s="89">
        <f t="shared" si="127"/>
        <v>-0.5037079639489324</v>
      </c>
      <c r="AD496" s="89">
        <f t="shared" si="134"/>
        <v>0.25372171294557894</v>
      </c>
      <c r="AE496" s="89">
        <f t="shared" si="128"/>
        <v>0.670374630615599</v>
      </c>
      <c r="AF496" s="34">
        <f t="shared" si="135"/>
        <v>0.44940214537300077</v>
      </c>
    </row>
    <row r="497" spans="8:32" ht="12.75">
      <c r="H497" s="34">
        <f t="shared" si="129"/>
        <v>47.5</v>
      </c>
      <c r="I497" s="34">
        <v>475</v>
      </c>
      <c r="J497" s="34">
        <f t="shared" si="130"/>
        <v>476</v>
      </c>
      <c r="K497" s="34">
        <f>IF(I497&gt;=0,1,0)*Data!$D$3*Data!$D$17</f>
        <v>-2</v>
      </c>
      <c r="L497" s="34">
        <f>IF(I497&gt;99,1,0)*Data!$D$4*Data!$D$17</f>
        <v>4</v>
      </c>
      <c r="M497" s="34">
        <f>IF(I497&gt;199,1,0)*Data!$D$5*Data!$D$17</f>
        <v>-3</v>
      </c>
      <c r="N497" s="34">
        <f>IF(I497&gt;299,1,0)*Data!$D$6*Data!$D$17</f>
        <v>3</v>
      </c>
      <c r="O497" s="34">
        <f>IF(I497&gt;399,1,0)*Data!$D$7*Data!$D$17</f>
        <v>-2</v>
      </c>
      <c r="P497" s="34">
        <f>IF(I497&gt;499,1,0)*Data!$D$8*Data!$D$17</f>
        <v>0</v>
      </c>
      <c r="Q497" s="34">
        <f>IF(I497&gt;599,1,0)*Data!$D$9*Data!$D$17</f>
        <v>0</v>
      </c>
      <c r="R497" s="34">
        <f t="shared" si="131"/>
        <v>0</v>
      </c>
      <c r="S497" s="34">
        <f t="shared" si="132"/>
        <v>0</v>
      </c>
      <c r="T497" s="34">
        <f t="shared" si="119"/>
        <v>0.16666666666666666</v>
      </c>
      <c r="U497" s="34">
        <f t="shared" si="133"/>
        <v>0.027777777777777776</v>
      </c>
      <c r="V497" s="89">
        <f t="shared" si="120"/>
        <v>4.974188368183839</v>
      </c>
      <c r="W497" s="89">
        <f t="shared" si="121"/>
        <v>0</v>
      </c>
      <c r="X497" s="89">
        <f t="shared" si="122"/>
        <v>0</v>
      </c>
      <c r="Y497" s="89">
        <f t="shared" si="123"/>
        <v>0</v>
      </c>
      <c r="Z497" s="89">
        <f t="shared" si="124"/>
        <v>-0.16070143422710992</v>
      </c>
      <c r="AA497" s="89">
        <f t="shared" si="125"/>
        <v>-0.35651710304228207</v>
      </c>
      <c r="AB497" s="89">
        <f t="shared" si="126"/>
        <v>-0.16666666666666666</v>
      </c>
      <c r="AC497" s="89">
        <f t="shared" si="127"/>
        <v>-0.517218537269392</v>
      </c>
      <c r="AD497" s="89">
        <f t="shared" si="134"/>
        <v>0.2675150152950895</v>
      </c>
      <c r="AE497" s="89">
        <f t="shared" si="128"/>
        <v>0.6838852039360587</v>
      </c>
      <c r="AF497" s="34">
        <f t="shared" si="135"/>
        <v>0.46769897216266454</v>
      </c>
    </row>
    <row r="498" spans="8:32" ht="12.75">
      <c r="H498" s="34">
        <f t="shared" si="129"/>
        <v>47.6</v>
      </c>
      <c r="I498" s="34">
        <v>476</v>
      </c>
      <c r="J498" s="34">
        <f t="shared" si="130"/>
        <v>477</v>
      </c>
      <c r="K498" s="34">
        <f>IF(I498&gt;=0,1,0)*Data!$D$3*Data!$D$17</f>
        <v>-2</v>
      </c>
      <c r="L498" s="34">
        <f>IF(I498&gt;99,1,0)*Data!$D$4*Data!$D$17</f>
        <v>4</v>
      </c>
      <c r="M498" s="34">
        <f>IF(I498&gt;199,1,0)*Data!$D$5*Data!$D$17</f>
        <v>-3</v>
      </c>
      <c r="N498" s="34">
        <f>IF(I498&gt;299,1,0)*Data!$D$6*Data!$D$17</f>
        <v>3</v>
      </c>
      <c r="O498" s="34">
        <f>IF(I498&gt;399,1,0)*Data!$D$7*Data!$D$17</f>
        <v>-2</v>
      </c>
      <c r="P498" s="34">
        <f>IF(I498&gt;499,1,0)*Data!$D$8*Data!$D$17</f>
        <v>0</v>
      </c>
      <c r="Q498" s="34">
        <f>IF(I498&gt;599,1,0)*Data!$D$9*Data!$D$17</f>
        <v>0</v>
      </c>
      <c r="R498" s="34">
        <f t="shared" si="131"/>
        <v>0</v>
      </c>
      <c r="S498" s="34">
        <f t="shared" si="132"/>
        <v>0</v>
      </c>
      <c r="T498" s="34">
        <f t="shared" si="119"/>
        <v>0.16666666666666666</v>
      </c>
      <c r="U498" s="34">
        <f t="shared" si="133"/>
        <v>0.027777777777777776</v>
      </c>
      <c r="V498" s="89">
        <f t="shared" si="120"/>
        <v>4.984660343695805</v>
      </c>
      <c r="W498" s="89">
        <f t="shared" si="121"/>
        <v>0</v>
      </c>
      <c r="X498" s="89">
        <f t="shared" si="122"/>
        <v>0</v>
      </c>
      <c r="Y498" s="89">
        <f t="shared" si="123"/>
        <v>0</v>
      </c>
      <c r="Z498" s="89">
        <f t="shared" si="124"/>
        <v>-0.16024170973137167</v>
      </c>
      <c r="AA498" s="89">
        <f t="shared" si="125"/>
        <v>-0.37043068201734514</v>
      </c>
      <c r="AB498" s="89">
        <f t="shared" si="126"/>
        <v>-0.16666666666666666</v>
      </c>
      <c r="AC498" s="89">
        <f t="shared" si="127"/>
        <v>-0.5306723917487168</v>
      </c>
      <c r="AD498" s="89">
        <f t="shared" si="134"/>
        <v>0.2816131873643036</v>
      </c>
      <c r="AE498" s="89">
        <f t="shared" si="128"/>
        <v>0.6973390584153835</v>
      </c>
      <c r="AF498" s="34">
        <f t="shared" si="135"/>
        <v>0.4862817623916536</v>
      </c>
    </row>
    <row r="499" spans="8:32" ht="12.75">
      <c r="H499" s="34">
        <f t="shared" si="129"/>
        <v>47.7</v>
      </c>
      <c r="I499" s="34">
        <v>477</v>
      </c>
      <c r="J499" s="34">
        <f t="shared" si="130"/>
        <v>478</v>
      </c>
      <c r="K499" s="34">
        <f>IF(I499&gt;=0,1,0)*Data!$D$3*Data!$D$17</f>
        <v>-2</v>
      </c>
      <c r="L499" s="34">
        <f>IF(I499&gt;99,1,0)*Data!$D$4*Data!$D$17</f>
        <v>4</v>
      </c>
      <c r="M499" s="34">
        <f>IF(I499&gt;199,1,0)*Data!$D$5*Data!$D$17</f>
        <v>-3</v>
      </c>
      <c r="N499" s="34">
        <f>IF(I499&gt;299,1,0)*Data!$D$6*Data!$D$17</f>
        <v>3</v>
      </c>
      <c r="O499" s="34">
        <f>IF(I499&gt;399,1,0)*Data!$D$7*Data!$D$17</f>
        <v>-2</v>
      </c>
      <c r="P499" s="34">
        <f>IF(I499&gt;499,1,0)*Data!$D$8*Data!$D$17</f>
        <v>0</v>
      </c>
      <c r="Q499" s="34">
        <f>IF(I499&gt;599,1,0)*Data!$D$9*Data!$D$17</f>
        <v>0</v>
      </c>
      <c r="R499" s="34">
        <f t="shared" si="131"/>
        <v>0</v>
      </c>
      <c r="S499" s="34">
        <f t="shared" si="132"/>
        <v>0</v>
      </c>
      <c r="T499" s="34">
        <f t="shared" si="119"/>
        <v>0.16666666666666666</v>
      </c>
      <c r="U499" s="34">
        <f t="shared" si="133"/>
        <v>0.027777777777777776</v>
      </c>
      <c r="V499" s="89">
        <f t="shared" si="120"/>
        <v>4.99513231920777</v>
      </c>
      <c r="W499" s="89">
        <f t="shared" si="121"/>
        <v>0</v>
      </c>
      <c r="X499" s="89">
        <f t="shared" si="122"/>
        <v>0</v>
      </c>
      <c r="Y499" s="89">
        <f t="shared" si="123"/>
        <v>0</v>
      </c>
      <c r="Z499" s="89">
        <f t="shared" si="124"/>
        <v>-0.15976441292640148</v>
      </c>
      <c r="AA499" s="89">
        <f t="shared" si="125"/>
        <v>-0.3843036390937495</v>
      </c>
      <c r="AB499" s="89">
        <f t="shared" si="126"/>
        <v>-0.16666666666666666</v>
      </c>
      <c r="AC499" s="89">
        <f t="shared" si="127"/>
        <v>-0.544068052020151</v>
      </c>
      <c r="AD499" s="89">
        <f t="shared" si="134"/>
        <v>0.2960100452290017</v>
      </c>
      <c r="AE499" s="89">
        <f t="shared" si="128"/>
        <v>0.7107347186868176</v>
      </c>
      <c r="AF499" s="34">
        <f t="shared" si="135"/>
        <v>0.5051438403468297</v>
      </c>
    </row>
    <row r="500" spans="8:32" ht="12.75">
      <c r="H500" s="34">
        <f t="shared" si="129"/>
        <v>47.8</v>
      </c>
      <c r="I500" s="34">
        <v>478</v>
      </c>
      <c r="J500" s="34">
        <f t="shared" si="130"/>
        <v>479</v>
      </c>
      <c r="K500" s="34">
        <f>IF(I500&gt;=0,1,0)*Data!$D$3*Data!$D$17</f>
        <v>-2</v>
      </c>
      <c r="L500" s="34">
        <f>IF(I500&gt;99,1,0)*Data!$D$4*Data!$D$17</f>
        <v>4</v>
      </c>
      <c r="M500" s="34">
        <f>IF(I500&gt;199,1,0)*Data!$D$5*Data!$D$17</f>
        <v>-3</v>
      </c>
      <c r="N500" s="34">
        <f>IF(I500&gt;299,1,0)*Data!$D$6*Data!$D$17</f>
        <v>3</v>
      </c>
      <c r="O500" s="34">
        <f>IF(I500&gt;399,1,0)*Data!$D$7*Data!$D$17</f>
        <v>-2</v>
      </c>
      <c r="P500" s="34">
        <f>IF(I500&gt;499,1,0)*Data!$D$8*Data!$D$17</f>
        <v>0</v>
      </c>
      <c r="Q500" s="34">
        <f>IF(I500&gt;599,1,0)*Data!$D$9*Data!$D$17</f>
        <v>0</v>
      </c>
      <c r="R500" s="34">
        <f t="shared" si="131"/>
        <v>0</v>
      </c>
      <c r="S500" s="34">
        <f t="shared" si="132"/>
        <v>0</v>
      </c>
      <c r="T500" s="34">
        <f t="shared" si="119"/>
        <v>0.16666666666666666</v>
      </c>
      <c r="U500" s="34">
        <f t="shared" si="133"/>
        <v>0.027777777777777776</v>
      </c>
      <c r="V500" s="89">
        <f t="shared" si="120"/>
        <v>5.005604294719737</v>
      </c>
      <c r="W500" s="89">
        <f t="shared" si="121"/>
        <v>0</v>
      </c>
      <c r="X500" s="89">
        <f t="shared" si="122"/>
        <v>0</v>
      </c>
      <c r="Y500" s="89">
        <f t="shared" si="123"/>
        <v>0</v>
      </c>
      <c r="Z500" s="89">
        <f t="shared" si="124"/>
        <v>-0.15926959615317257</v>
      </c>
      <c r="AA500" s="89">
        <f t="shared" si="125"/>
        <v>-0.39813445294542</v>
      </c>
      <c r="AB500" s="89">
        <f t="shared" si="126"/>
        <v>-0.16666666666666666</v>
      </c>
      <c r="AC500" s="89">
        <f t="shared" si="127"/>
        <v>-0.5574040490985925</v>
      </c>
      <c r="AD500" s="89">
        <f t="shared" si="134"/>
        <v>0.31069927395150615</v>
      </c>
      <c r="AE500" s="89">
        <f t="shared" si="128"/>
        <v>0.7240707157652592</v>
      </c>
      <c r="AF500" s="34">
        <f t="shared" si="135"/>
        <v>0.5242784014288148</v>
      </c>
    </row>
    <row r="501" spans="8:32" ht="12.75">
      <c r="H501" s="34">
        <f t="shared" si="129"/>
        <v>47.9</v>
      </c>
      <c r="I501" s="34">
        <v>479</v>
      </c>
      <c r="J501" s="34">
        <f t="shared" si="130"/>
        <v>480</v>
      </c>
      <c r="K501" s="34">
        <f>IF(I501&gt;=0,1,0)*Data!$D$3*Data!$D$17</f>
        <v>-2</v>
      </c>
      <c r="L501" s="34">
        <f>IF(I501&gt;99,1,0)*Data!$D$4*Data!$D$17</f>
        <v>4</v>
      </c>
      <c r="M501" s="34">
        <f>IF(I501&gt;199,1,0)*Data!$D$5*Data!$D$17</f>
        <v>-3</v>
      </c>
      <c r="N501" s="34">
        <f>IF(I501&gt;299,1,0)*Data!$D$6*Data!$D$17</f>
        <v>3</v>
      </c>
      <c r="O501" s="34">
        <f>IF(I501&gt;399,1,0)*Data!$D$7*Data!$D$17</f>
        <v>-2</v>
      </c>
      <c r="P501" s="34">
        <f>IF(I501&gt;499,1,0)*Data!$D$8*Data!$D$17</f>
        <v>0</v>
      </c>
      <c r="Q501" s="34">
        <f>IF(I501&gt;599,1,0)*Data!$D$9*Data!$D$17</f>
        <v>0</v>
      </c>
      <c r="R501" s="34">
        <f t="shared" si="131"/>
        <v>0</v>
      </c>
      <c r="S501" s="34">
        <f t="shared" si="132"/>
        <v>0</v>
      </c>
      <c r="T501" s="34">
        <f t="shared" si="119"/>
        <v>0.16666666666666666</v>
      </c>
      <c r="U501" s="34">
        <f t="shared" si="133"/>
        <v>0.027777777777777776</v>
      </c>
      <c r="V501" s="89">
        <f t="shared" si="120"/>
        <v>5.016076270231703</v>
      </c>
      <c r="W501" s="89">
        <f t="shared" si="121"/>
        <v>0</v>
      </c>
      <c r="X501" s="89">
        <f t="shared" si="122"/>
        <v>0</v>
      </c>
      <c r="Y501" s="89">
        <f t="shared" si="123"/>
        <v>0</v>
      </c>
      <c r="Z501" s="89">
        <f t="shared" si="124"/>
        <v>-0.15875731367392026</v>
      </c>
      <c r="AA501" s="89">
        <f t="shared" si="125"/>
        <v>-0.41192160686775753</v>
      </c>
      <c r="AB501" s="89">
        <f t="shared" si="126"/>
        <v>-0.16666666666666666</v>
      </c>
      <c r="AC501" s="89">
        <f t="shared" si="127"/>
        <v>-0.5706789205416778</v>
      </c>
      <c r="AD501" s="89">
        <f t="shared" si="134"/>
        <v>0.3256744303506146</v>
      </c>
      <c r="AE501" s="89">
        <f t="shared" si="128"/>
        <v>0.7373455872083444</v>
      </c>
      <c r="AF501" s="34">
        <f t="shared" si="135"/>
        <v>0.5436785149756183</v>
      </c>
    </row>
    <row r="502" spans="8:32" ht="12.75">
      <c r="H502" s="34">
        <f t="shared" si="129"/>
        <v>48</v>
      </c>
      <c r="I502" s="34">
        <v>480</v>
      </c>
      <c r="J502" s="34">
        <f t="shared" si="130"/>
        <v>481</v>
      </c>
      <c r="K502" s="34">
        <f>IF(I502&gt;=0,1,0)*Data!$D$3*Data!$D$17</f>
        <v>-2</v>
      </c>
      <c r="L502" s="34">
        <f>IF(I502&gt;99,1,0)*Data!$D$4*Data!$D$17</f>
        <v>4</v>
      </c>
      <c r="M502" s="34">
        <f>IF(I502&gt;199,1,0)*Data!$D$5*Data!$D$17</f>
        <v>-3</v>
      </c>
      <c r="N502" s="34">
        <f>IF(I502&gt;299,1,0)*Data!$D$6*Data!$D$17</f>
        <v>3</v>
      </c>
      <c r="O502" s="34">
        <f>IF(I502&gt;399,1,0)*Data!$D$7*Data!$D$17</f>
        <v>-2</v>
      </c>
      <c r="P502" s="34">
        <f>IF(I502&gt;499,1,0)*Data!$D$8*Data!$D$17</f>
        <v>0</v>
      </c>
      <c r="Q502" s="34">
        <f>IF(I502&gt;599,1,0)*Data!$D$9*Data!$D$17</f>
        <v>0</v>
      </c>
      <c r="R502" s="34">
        <f t="shared" si="131"/>
        <v>0</v>
      </c>
      <c r="S502" s="34">
        <f t="shared" si="132"/>
        <v>0</v>
      </c>
      <c r="T502" s="34">
        <f t="shared" si="119"/>
        <v>0.16666666666666666</v>
      </c>
      <c r="U502" s="34">
        <f t="shared" si="133"/>
        <v>0.027777777777777776</v>
      </c>
      <c r="V502" s="89">
        <f t="shared" si="120"/>
        <v>5.026548245743669</v>
      </c>
      <c r="W502" s="89">
        <f t="shared" si="121"/>
        <v>0</v>
      </c>
      <c r="X502" s="89">
        <f t="shared" si="122"/>
        <v>0</v>
      </c>
      <c r="Y502" s="89">
        <f t="shared" si="123"/>
        <v>0</v>
      </c>
      <c r="Z502" s="89">
        <f t="shared" si="124"/>
        <v>-0.15822762166619128</v>
      </c>
      <c r="AA502" s="89">
        <f t="shared" si="125"/>
        <v>-0.4256635889439674</v>
      </c>
      <c r="AB502" s="89">
        <f t="shared" si="126"/>
        <v>-0.16666666666666666</v>
      </c>
      <c r="AC502" s="89">
        <f t="shared" si="127"/>
        <v>-0.5838912106101587</v>
      </c>
      <c r="AD502" s="89">
        <f t="shared" si="134"/>
        <v>0.3409289458277967</v>
      </c>
      <c r="AE502" s="89">
        <f t="shared" si="128"/>
        <v>0.7505578772768253</v>
      </c>
      <c r="AF502" s="34">
        <f t="shared" si="135"/>
        <v>0.563337127142294</v>
      </c>
    </row>
    <row r="503" spans="8:32" ht="12.75">
      <c r="H503" s="34">
        <f t="shared" si="129"/>
        <v>48.1</v>
      </c>
      <c r="I503" s="34">
        <v>481</v>
      </c>
      <c r="J503" s="34">
        <f t="shared" si="130"/>
        <v>482</v>
      </c>
      <c r="K503" s="34">
        <f>IF(I503&gt;=0,1,0)*Data!$D$3*Data!$D$17</f>
        <v>-2</v>
      </c>
      <c r="L503" s="34">
        <f>IF(I503&gt;99,1,0)*Data!$D$4*Data!$D$17</f>
        <v>4</v>
      </c>
      <c r="M503" s="34">
        <f>IF(I503&gt;199,1,0)*Data!$D$5*Data!$D$17</f>
        <v>-3</v>
      </c>
      <c r="N503" s="34">
        <f>IF(I503&gt;299,1,0)*Data!$D$6*Data!$D$17</f>
        <v>3</v>
      </c>
      <c r="O503" s="34">
        <f>IF(I503&gt;399,1,0)*Data!$D$7*Data!$D$17</f>
        <v>-2</v>
      </c>
      <c r="P503" s="34">
        <f>IF(I503&gt;499,1,0)*Data!$D$8*Data!$D$17</f>
        <v>0</v>
      </c>
      <c r="Q503" s="34">
        <f>IF(I503&gt;599,1,0)*Data!$D$9*Data!$D$17</f>
        <v>0</v>
      </c>
      <c r="R503" s="34">
        <f t="shared" si="131"/>
        <v>0</v>
      </c>
      <c r="S503" s="34">
        <f t="shared" si="132"/>
        <v>0</v>
      </c>
      <c r="T503" s="34">
        <f t="shared" si="119"/>
        <v>0.16666666666666666</v>
      </c>
      <c r="U503" s="34">
        <f t="shared" si="133"/>
        <v>0.027777777777777776</v>
      </c>
      <c r="V503" s="89">
        <f t="shared" si="120"/>
        <v>5.037020221255634</v>
      </c>
      <c r="W503" s="89">
        <f t="shared" si="121"/>
        <v>0</v>
      </c>
      <c r="X503" s="89">
        <f t="shared" si="122"/>
        <v>0</v>
      </c>
      <c r="Y503" s="89">
        <f t="shared" si="123"/>
        <v>0</v>
      </c>
      <c r="Z503" s="89">
        <f t="shared" si="124"/>
        <v>-0.15768057821668344</v>
      </c>
      <c r="AA503" s="89">
        <f t="shared" si="125"/>
        <v>-0.4393588922108558</v>
      </c>
      <c r="AB503" s="89">
        <f t="shared" si="126"/>
        <v>-0.16666666666666666</v>
      </c>
      <c r="AC503" s="89">
        <f t="shared" si="127"/>
        <v>-0.5970394704275392</v>
      </c>
      <c r="AD503" s="89">
        <f t="shared" si="134"/>
        <v>0.3564561292483965</v>
      </c>
      <c r="AE503" s="89">
        <f t="shared" si="128"/>
        <v>0.7637061370942059</v>
      </c>
      <c r="AF503" s="34">
        <f t="shared" si="135"/>
        <v>0.583247063835354</v>
      </c>
    </row>
    <row r="504" spans="8:32" ht="12.75">
      <c r="H504" s="34">
        <f t="shared" si="129"/>
        <v>48.2</v>
      </c>
      <c r="I504" s="34">
        <v>482</v>
      </c>
      <c r="J504" s="34">
        <f t="shared" si="130"/>
        <v>483</v>
      </c>
      <c r="K504" s="34">
        <f>IF(I504&gt;=0,1,0)*Data!$D$3*Data!$D$17</f>
        <v>-2</v>
      </c>
      <c r="L504" s="34">
        <f>IF(I504&gt;99,1,0)*Data!$D$4*Data!$D$17</f>
        <v>4</v>
      </c>
      <c r="M504" s="34">
        <f>IF(I504&gt;199,1,0)*Data!$D$5*Data!$D$17</f>
        <v>-3</v>
      </c>
      <c r="N504" s="34">
        <f>IF(I504&gt;299,1,0)*Data!$D$6*Data!$D$17</f>
        <v>3</v>
      </c>
      <c r="O504" s="34">
        <f>IF(I504&gt;399,1,0)*Data!$D$7*Data!$D$17</f>
        <v>-2</v>
      </c>
      <c r="P504" s="34">
        <f>IF(I504&gt;499,1,0)*Data!$D$8*Data!$D$17</f>
        <v>0</v>
      </c>
      <c r="Q504" s="34">
        <f>IF(I504&gt;599,1,0)*Data!$D$9*Data!$D$17</f>
        <v>0</v>
      </c>
      <c r="R504" s="34">
        <f t="shared" si="131"/>
        <v>0</v>
      </c>
      <c r="S504" s="34">
        <f t="shared" si="132"/>
        <v>0</v>
      </c>
      <c r="T504" s="34">
        <f t="shared" si="119"/>
        <v>0.16666666666666666</v>
      </c>
      <c r="U504" s="34">
        <f t="shared" si="133"/>
        <v>0.027777777777777776</v>
      </c>
      <c r="V504" s="89">
        <f t="shared" si="120"/>
        <v>5.0474921967676005</v>
      </c>
      <c r="W504" s="89">
        <f t="shared" si="121"/>
        <v>0</v>
      </c>
      <c r="X504" s="89">
        <f t="shared" si="122"/>
        <v>0</v>
      </c>
      <c r="Y504" s="89">
        <f t="shared" si="123"/>
        <v>0</v>
      </c>
      <c r="Z504" s="89">
        <f t="shared" si="124"/>
        <v>-0.15711624331487545</v>
      </c>
      <c r="AA504" s="89">
        <f t="shared" si="125"/>
        <v>-0.4530060148240897</v>
      </c>
      <c r="AB504" s="89">
        <f t="shared" si="126"/>
        <v>-0.16666666666666666</v>
      </c>
      <c r="AC504" s="89">
        <f t="shared" si="127"/>
        <v>-0.6101222581389651</v>
      </c>
      <c r="AD504" s="89">
        <f t="shared" si="134"/>
        <v>0.37224916987659</v>
      </c>
      <c r="AE504" s="89">
        <f t="shared" si="128"/>
        <v>0.7767889248056318</v>
      </c>
      <c r="AF504" s="34">
        <f t="shared" si="135"/>
        <v>0.6034010337006894</v>
      </c>
    </row>
    <row r="505" spans="8:32" ht="12.75">
      <c r="H505" s="34">
        <f t="shared" si="129"/>
        <v>48.3</v>
      </c>
      <c r="I505" s="34">
        <v>483</v>
      </c>
      <c r="J505" s="34">
        <f t="shared" si="130"/>
        <v>484</v>
      </c>
      <c r="K505" s="34">
        <f>IF(I505&gt;=0,1,0)*Data!$D$3*Data!$D$17</f>
        <v>-2</v>
      </c>
      <c r="L505" s="34">
        <f>IF(I505&gt;99,1,0)*Data!$D$4*Data!$D$17</f>
        <v>4</v>
      </c>
      <c r="M505" s="34">
        <f>IF(I505&gt;199,1,0)*Data!$D$5*Data!$D$17</f>
        <v>-3</v>
      </c>
      <c r="N505" s="34">
        <f>IF(I505&gt;299,1,0)*Data!$D$6*Data!$D$17</f>
        <v>3</v>
      </c>
      <c r="O505" s="34">
        <f>IF(I505&gt;399,1,0)*Data!$D$7*Data!$D$17</f>
        <v>-2</v>
      </c>
      <c r="P505" s="34">
        <f>IF(I505&gt;499,1,0)*Data!$D$8*Data!$D$17</f>
        <v>0</v>
      </c>
      <c r="Q505" s="34">
        <f>IF(I505&gt;599,1,0)*Data!$D$9*Data!$D$17</f>
        <v>0</v>
      </c>
      <c r="R505" s="34">
        <f t="shared" si="131"/>
        <v>0</v>
      </c>
      <c r="S505" s="34">
        <f t="shared" si="132"/>
        <v>0</v>
      </c>
      <c r="T505" s="34">
        <f t="shared" si="119"/>
        <v>0.16666666666666666</v>
      </c>
      <c r="U505" s="34">
        <f t="shared" si="133"/>
        <v>0.027777777777777776</v>
      </c>
      <c r="V505" s="89">
        <f t="shared" si="120"/>
        <v>5.057964172279567</v>
      </c>
      <c r="W505" s="89">
        <f t="shared" si="121"/>
        <v>0</v>
      </c>
      <c r="X505" s="89">
        <f t="shared" si="122"/>
        <v>0</v>
      </c>
      <c r="Y505" s="89">
        <f t="shared" si="123"/>
        <v>0</v>
      </c>
      <c r="Z505" s="89">
        <f t="shared" si="124"/>
        <v>-0.15653467884644887</v>
      </c>
      <c r="AA505" s="89">
        <f t="shared" si="125"/>
        <v>-0.4666034602228844</v>
      </c>
      <c r="AB505" s="89">
        <f t="shared" si="126"/>
        <v>-0.16666666666666666</v>
      </c>
      <c r="AC505" s="89">
        <f t="shared" si="127"/>
        <v>-0.6231381390693332</v>
      </c>
      <c r="AD505" s="89">
        <f t="shared" si="134"/>
        <v>0.3883011403627917</v>
      </c>
      <c r="AE505" s="89">
        <f t="shared" si="128"/>
        <v>0.7898048057359999</v>
      </c>
      <c r="AF505" s="34">
        <f t="shared" si="135"/>
        <v>0.6237916311636805</v>
      </c>
    </row>
    <row r="506" spans="8:32" ht="12.75">
      <c r="H506" s="34">
        <f t="shared" si="129"/>
        <v>48.4</v>
      </c>
      <c r="I506" s="34">
        <v>484</v>
      </c>
      <c r="J506" s="34">
        <f t="shared" si="130"/>
        <v>485</v>
      </c>
      <c r="K506" s="34">
        <f>IF(I506&gt;=0,1,0)*Data!$D$3*Data!$D$17</f>
        <v>-2</v>
      </c>
      <c r="L506" s="34">
        <f>IF(I506&gt;99,1,0)*Data!$D$4*Data!$D$17</f>
        <v>4</v>
      </c>
      <c r="M506" s="34">
        <f>IF(I506&gt;199,1,0)*Data!$D$5*Data!$D$17</f>
        <v>-3</v>
      </c>
      <c r="N506" s="34">
        <f>IF(I506&gt;299,1,0)*Data!$D$6*Data!$D$17</f>
        <v>3</v>
      </c>
      <c r="O506" s="34">
        <f>IF(I506&gt;399,1,0)*Data!$D$7*Data!$D$17</f>
        <v>-2</v>
      </c>
      <c r="P506" s="34">
        <f>IF(I506&gt;499,1,0)*Data!$D$8*Data!$D$17</f>
        <v>0</v>
      </c>
      <c r="Q506" s="34">
        <f>IF(I506&gt;599,1,0)*Data!$D$9*Data!$D$17</f>
        <v>0</v>
      </c>
      <c r="R506" s="34">
        <f t="shared" si="131"/>
        <v>0</v>
      </c>
      <c r="S506" s="34">
        <f t="shared" si="132"/>
        <v>0</v>
      </c>
      <c r="T506" s="34">
        <f t="shared" si="119"/>
        <v>0.16666666666666666</v>
      </c>
      <c r="U506" s="34">
        <f t="shared" si="133"/>
        <v>0.027777777777777776</v>
      </c>
      <c r="V506" s="89">
        <f t="shared" si="120"/>
        <v>5.068436147791532</v>
      </c>
      <c r="W506" s="89">
        <f t="shared" si="121"/>
        <v>0</v>
      </c>
      <c r="X506" s="89">
        <f t="shared" si="122"/>
        <v>0</v>
      </c>
      <c r="Y506" s="89">
        <f t="shared" si="123"/>
        <v>0</v>
      </c>
      <c r="Z506" s="89">
        <f t="shared" si="124"/>
        <v>-0.15593594858650134</v>
      </c>
      <c r="AA506" s="89">
        <f t="shared" si="125"/>
        <v>-0.48014973729412136</v>
      </c>
      <c r="AB506" s="89">
        <f t="shared" si="126"/>
        <v>-0.16666666666666666</v>
      </c>
      <c r="AC506" s="89">
        <f t="shared" si="127"/>
        <v>-0.6360856858806228</v>
      </c>
      <c r="AD506" s="89">
        <f t="shared" si="134"/>
        <v>0.4046049997822223</v>
      </c>
      <c r="AE506" s="89">
        <f t="shared" si="128"/>
        <v>0.8027523525472894</v>
      </c>
      <c r="AF506" s="34">
        <f t="shared" si="135"/>
        <v>0.6444113395202076</v>
      </c>
    </row>
    <row r="507" spans="8:32" ht="12.75">
      <c r="H507" s="34">
        <f t="shared" si="129"/>
        <v>48.5</v>
      </c>
      <c r="I507" s="34">
        <v>485</v>
      </c>
      <c r="J507" s="34">
        <f t="shared" si="130"/>
        <v>486</v>
      </c>
      <c r="K507" s="34">
        <f>IF(I507&gt;=0,1,0)*Data!$D$3*Data!$D$17</f>
        <v>-2</v>
      </c>
      <c r="L507" s="34">
        <f>IF(I507&gt;99,1,0)*Data!$D$4*Data!$D$17</f>
        <v>4</v>
      </c>
      <c r="M507" s="34">
        <f>IF(I507&gt;199,1,0)*Data!$D$5*Data!$D$17</f>
        <v>-3</v>
      </c>
      <c r="N507" s="34">
        <f>IF(I507&gt;299,1,0)*Data!$D$6*Data!$D$17</f>
        <v>3</v>
      </c>
      <c r="O507" s="34">
        <f>IF(I507&gt;399,1,0)*Data!$D$7*Data!$D$17</f>
        <v>-2</v>
      </c>
      <c r="P507" s="34">
        <f>IF(I507&gt;499,1,0)*Data!$D$8*Data!$D$17</f>
        <v>0</v>
      </c>
      <c r="Q507" s="34">
        <f>IF(I507&gt;599,1,0)*Data!$D$9*Data!$D$17</f>
        <v>0</v>
      </c>
      <c r="R507" s="34">
        <f t="shared" si="131"/>
        <v>0</v>
      </c>
      <c r="S507" s="34">
        <f t="shared" si="132"/>
        <v>0</v>
      </c>
      <c r="T507" s="34">
        <f t="shared" si="119"/>
        <v>0.16666666666666666</v>
      </c>
      <c r="U507" s="34">
        <f t="shared" si="133"/>
        <v>0.027777777777777776</v>
      </c>
      <c r="V507" s="89">
        <f t="shared" si="120"/>
        <v>5.078908123303498</v>
      </c>
      <c r="W507" s="89">
        <f t="shared" si="121"/>
        <v>0</v>
      </c>
      <c r="X507" s="89">
        <f t="shared" si="122"/>
        <v>0</v>
      </c>
      <c r="Y507" s="89">
        <f t="shared" si="123"/>
        <v>0</v>
      </c>
      <c r="Z507" s="89">
        <f t="shared" si="124"/>
        <v>-0.15532011819255281</v>
      </c>
      <c r="AA507" s="89">
        <f t="shared" si="125"/>
        <v>-0.4936433605358695</v>
      </c>
      <c r="AB507" s="89">
        <f t="shared" si="126"/>
        <v>-0.16666666666666666</v>
      </c>
      <c r="AC507" s="89">
        <f t="shared" si="127"/>
        <v>-0.6489634787284223</v>
      </c>
      <c r="AD507" s="89">
        <f t="shared" si="134"/>
        <v>0.42115359672329544</v>
      </c>
      <c r="AE507" s="89">
        <f t="shared" si="128"/>
        <v>0.8156301453950889</v>
      </c>
      <c r="AF507" s="34">
        <f t="shared" si="135"/>
        <v>0.665252534077214</v>
      </c>
    </row>
    <row r="508" spans="8:32" ht="12.75">
      <c r="H508" s="34">
        <f t="shared" si="129"/>
        <v>48.6</v>
      </c>
      <c r="I508" s="34">
        <v>486</v>
      </c>
      <c r="J508" s="34">
        <f t="shared" si="130"/>
        <v>487</v>
      </c>
      <c r="K508" s="34">
        <f>IF(I508&gt;=0,1,0)*Data!$D$3*Data!$D$17</f>
        <v>-2</v>
      </c>
      <c r="L508" s="34">
        <f>IF(I508&gt;99,1,0)*Data!$D$4*Data!$D$17</f>
        <v>4</v>
      </c>
      <c r="M508" s="34">
        <f>IF(I508&gt;199,1,0)*Data!$D$5*Data!$D$17</f>
        <v>-3</v>
      </c>
      <c r="N508" s="34">
        <f>IF(I508&gt;299,1,0)*Data!$D$6*Data!$D$17</f>
        <v>3</v>
      </c>
      <c r="O508" s="34">
        <f>IF(I508&gt;399,1,0)*Data!$D$7*Data!$D$17</f>
        <v>-2</v>
      </c>
      <c r="P508" s="34">
        <f>IF(I508&gt;499,1,0)*Data!$D$8*Data!$D$17</f>
        <v>0</v>
      </c>
      <c r="Q508" s="34">
        <f>IF(I508&gt;599,1,0)*Data!$D$9*Data!$D$17</f>
        <v>0</v>
      </c>
      <c r="R508" s="34">
        <f t="shared" si="131"/>
        <v>0</v>
      </c>
      <c r="S508" s="34">
        <f t="shared" si="132"/>
        <v>0</v>
      </c>
      <c r="T508" s="34">
        <f t="shared" si="119"/>
        <v>0.16666666666666666</v>
      </c>
      <c r="U508" s="34">
        <f t="shared" si="133"/>
        <v>0.027777777777777776</v>
      </c>
      <c r="V508" s="89">
        <f t="shared" si="120"/>
        <v>5.0893800988154645</v>
      </c>
      <c r="W508" s="89">
        <f t="shared" si="121"/>
        <v>0</v>
      </c>
      <c r="X508" s="89">
        <f t="shared" si="122"/>
        <v>0</v>
      </c>
      <c r="Y508" s="89">
        <f t="shared" si="123"/>
        <v>0</v>
      </c>
      <c r="Z508" s="89">
        <f t="shared" si="124"/>
        <v>-0.1546872551973458</v>
      </c>
      <c r="AA508" s="89">
        <f t="shared" si="125"/>
        <v>-0.5070828502202798</v>
      </c>
      <c r="AB508" s="89">
        <f t="shared" si="126"/>
        <v>-0.16666666666666666</v>
      </c>
      <c r="AC508" s="89">
        <f t="shared" si="127"/>
        <v>-0.6617701054176256</v>
      </c>
      <c r="AD508" s="89">
        <f t="shared" si="134"/>
        <v>0.4379396724244553</v>
      </c>
      <c r="AE508" s="89">
        <f t="shared" si="128"/>
        <v>0.8284367720842922</v>
      </c>
      <c r="AF508" s="34">
        <f t="shared" si="135"/>
        <v>0.6863074853414416</v>
      </c>
    </row>
    <row r="509" spans="8:32" ht="12.75">
      <c r="H509" s="34">
        <f t="shared" si="129"/>
        <v>48.7</v>
      </c>
      <c r="I509" s="34">
        <v>487</v>
      </c>
      <c r="J509" s="34">
        <f t="shared" si="130"/>
        <v>488</v>
      </c>
      <c r="K509" s="34">
        <f>IF(I509&gt;=0,1,0)*Data!$D$3*Data!$D$17</f>
        <v>-2</v>
      </c>
      <c r="L509" s="34">
        <f>IF(I509&gt;99,1,0)*Data!$D$4*Data!$D$17</f>
        <v>4</v>
      </c>
      <c r="M509" s="34">
        <f>IF(I509&gt;199,1,0)*Data!$D$5*Data!$D$17</f>
        <v>-3</v>
      </c>
      <c r="N509" s="34">
        <f>IF(I509&gt;299,1,0)*Data!$D$6*Data!$D$17</f>
        <v>3</v>
      </c>
      <c r="O509" s="34">
        <f>IF(I509&gt;399,1,0)*Data!$D$7*Data!$D$17</f>
        <v>-2</v>
      </c>
      <c r="P509" s="34">
        <f>IF(I509&gt;499,1,0)*Data!$D$8*Data!$D$17</f>
        <v>0</v>
      </c>
      <c r="Q509" s="34">
        <f>IF(I509&gt;599,1,0)*Data!$D$9*Data!$D$17</f>
        <v>0</v>
      </c>
      <c r="R509" s="34">
        <f t="shared" si="131"/>
        <v>0</v>
      </c>
      <c r="S509" s="34">
        <f t="shared" si="132"/>
        <v>0</v>
      </c>
      <c r="T509" s="34">
        <f t="shared" si="119"/>
        <v>0.16666666666666666</v>
      </c>
      <c r="U509" s="34">
        <f t="shared" si="133"/>
        <v>0.027777777777777776</v>
      </c>
      <c r="V509" s="89">
        <f t="shared" si="120"/>
        <v>5.099852074327431</v>
      </c>
      <c r="W509" s="89">
        <f t="shared" si="121"/>
        <v>0</v>
      </c>
      <c r="X509" s="89">
        <f t="shared" si="122"/>
        <v>0</v>
      </c>
      <c r="Y509" s="89">
        <f t="shared" si="123"/>
        <v>0</v>
      </c>
      <c r="Z509" s="89">
        <f t="shared" si="124"/>
        <v>-0.15403742900143952</v>
      </c>
      <c r="AA509" s="89">
        <f t="shared" si="125"/>
        <v>-0.5204667325558591</v>
      </c>
      <c r="AB509" s="89">
        <f t="shared" si="126"/>
        <v>-0.16666666666666666</v>
      </c>
      <c r="AC509" s="89">
        <f t="shared" si="127"/>
        <v>-0.6745041615572986</v>
      </c>
      <c r="AD509" s="89">
        <f t="shared" si="134"/>
        <v>0.45495586395811444</v>
      </c>
      <c r="AE509" s="89">
        <f t="shared" si="128"/>
        <v>0.8411708282239653</v>
      </c>
      <c r="AF509" s="34">
        <f t="shared" si="135"/>
        <v>0.7075683622549916</v>
      </c>
    </row>
    <row r="510" spans="8:32" ht="12.75">
      <c r="H510" s="34">
        <f t="shared" si="129"/>
        <v>48.8</v>
      </c>
      <c r="I510" s="34">
        <v>488</v>
      </c>
      <c r="J510" s="34">
        <f t="shared" si="130"/>
        <v>489</v>
      </c>
      <c r="K510" s="34">
        <f>IF(I510&gt;=0,1,0)*Data!$D$3*Data!$D$17</f>
        <v>-2</v>
      </c>
      <c r="L510" s="34">
        <f>IF(I510&gt;99,1,0)*Data!$D$4*Data!$D$17</f>
        <v>4</v>
      </c>
      <c r="M510" s="34">
        <f>IF(I510&gt;199,1,0)*Data!$D$5*Data!$D$17</f>
        <v>-3</v>
      </c>
      <c r="N510" s="34">
        <f>IF(I510&gt;299,1,0)*Data!$D$6*Data!$D$17</f>
        <v>3</v>
      </c>
      <c r="O510" s="34">
        <f>IF(I510&gt;399,1,0)*Data!$D$7*Data!$D$17</f>
        <v>-2</v>
      </c>
      <c r="P510" s="34">
        <f>IF(I510&gt;499,1,0)*Data!$D$8*Data!$D$17</f>
        <v>0</v>
      </c>
      <c r="Q510" s="34">
        <f>IF(I510&gt;599,1,0)*Data!$D$9*Data!$D$17</f>
        <v>0</v>
      </c>
      <c r="R510" s="34">
        <f t="shared" si="131"/>
        <v>0</v>
      </c>
      <c r="S510" s="34">
        <f t="shared" si="132"/>
        <v>0</v>
      </c>
      <c r="T510" s="34">
        <f t="shared" si="119"/>
        <v>0.16666666666666666</v>
      </c>
      <c r="U510" s="34">
        <f t="shared" si="133"/>
        <v>0.027777777777777776</v>
      </c>
      <c r="V510" s="89">
        <f t="shared" si="120"/>
        <v>5.110324049839396</v>
      </c>
      <c r="W510" s="89">
        <f t="shared" si="121"/>
        <v>0</v>
      </c>
      <c r="X510" s="89">
        <f t="shared" si="122"/>
        <v>0</v>
      </c>
      <c r="Y510" s="89">
        <f t="shared" si="123"/>
        <v>0</v>
      </c>
      <c r="Z510" s="89">
        <f t="shared" si="124"/>
        <v>-0.15337071086559922</v>
      </c>
      <c r="AA510" s="89">
        <f t="shared" si="125"/>
        <v>-0.5337935398490856</v>
      </c>
      <c r="AB510" s="89">
        <f t="shared" si="126"/>
        <v>-0.16666666666666666</v>
      </c>
      <c r="AC510" s="89">
        <f t="shared" si="127"/>
        <v>-0.6871642507146849</v>
      </c>
      <c r="AD510" s="89">
        <f t="shared" si="134"/>
        <v>0.4721947074602743</v>
      </c>
      <c r="AE510" s="89">
        <f t="shared" si="128"/>
        <v>0.8538309173813515</v>
      </c>
      <c r="AF510" s="34">
        <f t="shared" si="135"/>
        <v>0.7290272354762803</v>
      </c>
    </row>
    <row r="511" spans="8:32" ht="12.75">
      <c r="H511" s="34">
        <f t="shared" si="129"/>
        <v>48.9</v>
      </c>
      <c r="I511" s="34">
        <v>489</v>
      </c>
      <c r="J511" s="34">
        <f t="shared" si="130"/>
        <v>490</v>
      </c>
      <c r="K511" s="34">
        <f>IF(I511&gt;=0,1,0)*Data!$D$3*Data!$D$17</f>
        <v>-2</v>
      </c>
      <c r="L511" s="34">
        <f>IF(I511&gt;99,1,0)*Data!$D$4*Data!$D$17</f>
        <v>4</v>
      </c>
      <c r="M511" s="34">
        <f>IF(I511&gt;199,1,0)*Data!$D$5*Data!$D$17</f>
        <v>-3</v>
      </c>
      <c r="N511" s="34">
        <f>IF(I511&gt;299,1,0)*Data!$D$6*Data!$D$17</f>
        <v>3</v>
      </c>
      <c r="O511" s="34">
        <f>IF(I511&gt;399,1,0)*Data!$D$7*Data!$D$17</f>
        <v>-2</v>
      </c>
      <c r="P511" s="34">
        <f>IF(I511&gt;499,1,0)*Data!$D$8*Data!$D$17</f>
        <v>0</v>
      </c>
      <c r="Q511" s="34">
        <f>IF(I511&gt;599,1,0)*Data!$D$9*Data!$D$17</f>
        <v>0</v>
      </c>
      <c r="R511" s="34">
        <f t="shared" si="131"/>
        <v>0</v>
      </c>
      <c r="S511" s="34">
        <f t="shared" si="132"/>
        <v>0</v>
      </c>
      <c r="T511" s="34">
        <f t="shared" si="119"/>
        <v>0.16666666666666666</v>
      </c>
      <c r="U511" s="34">
        <f t="shared" si="133"/>
        <v>0.027777777777777776</v>
      </c>
      <c r="V511" s="89">
        <f t="shared" si="120"/>
        <v>5.120796025351362</v>
      </c>
      <c r="W511" s="89">
        <f t="shared" si="121"/>
        <v>0</v>
      </c>
      <c r="X511" s="89">
        <f t="shared" si="122"/>
        <v>0</v>
      </c>
      <c r="Y511" s="89">
        <f t="shared" si="123"/>
        <v>0</v>
      </c>
      <c r="Z511" s="89">
        <f t="shared" si="124"/>
        <v>-0.15268717390298164</v>
      </c>
      <c r="AA511" s="89">
        <f t="shared" si="125"/>
        <v>-0.5470618106653623</v>
      </c>
      <c r="AB511" s="89">
        <f t="shared" si="126"/>
        <v>-0.16666666666666666</v>
      </c>
      <c r="AC511" s="89">
        <f t="shared" si="127"/>
        <v>-0.699748984568344</v>
      </c>
      <c r="AD511" s="89">
        <f t="shared" si="134"/>
        <v>0.48964864140442854</v>
      </c>
      <c r="AE511" s="89">
        <f t="shared" si="128"/>
        <v>0.8664156512350106</v>
      </c>
      <c r="AF511" s="34">
        <f t="shared" si="135"/>
        <v>0.7506760807049876</v>
      </c>
    </row>
    <row r="512" spans="8:32" ht="12.75">
      <c r="H512" s="34">
        <f t="shared" si="129"/>
        <v>49</v>
      </c>
      <c r="I512" s="34">
        <v>490</v>
      </c>
      <c r="J512" s="34">
        <f t="shared" si="130"/>
        <v>491</v>
      </c>
      <c r="K512" s="34">
        <f>IF(I512&gt;=0,1,0)*Data!$D$3*Data!$D$17</f>
        <v>-2</v>
      </c>
      <c r="L512" s="34">
        <f>IF(I512&gt;99,1,0)*Data!$D$4*Data!$D$17</f>
        <v>4</v>
      </c>
      <c r="M512" s="34">
        <f>IF(I512&gt;199,1,0)*Data!$D$5*Data!$D$17</f>
        <v>-3</v>
      </c>
      <c r="N512" s="34">
        <f>IF(I512&gt;299,1,0)*Data!$D$6*Data!$D$17</f>
        <v>3</v>
      </c>
      <c r="O512" s="34">
        <f>IF(I512&gt;399,1,0)*Data!$D$7*Data!$D$17</f>
        <v>-2</v>
      </c>
      <c r="P512" s="34">
        <f>IF(I512&gt;499,1,0)*Data!$D$8*Data!$D$17</f>
        <v>0</v>
      </c>
      <c r="Q512" s="34">
        <f>IF(I512&gt;599,1,0)*Data!$D$9*Data!$D$17</f>
        <v>0</v>
      </c>
      <c r="R512" s="34">
        <f t="shared" si="131"/>
        <v>0</v>
      </c>
      <c r="S512" s="34">
        <f t="shared" si="132"/>
        <v>0</v>
      </c>
      <c r="T512" s="34">
        <f t="shared" si="119"/>
        <v>0.16666666666666666</v>
      </c>
      <c r="U512" s="34">
        <f t="shared" si="133"/>
        <v>0.027777777777777776</v>
      </c>
      <c r="V512" s="89">
        <f t="shared" si="120"/>
        <v>5.1312680008633285</v>
      </c>
      <c r="W512" s="89">
        <f t="shared" si="121"/>
        <v>0</v>
      </c>
      <c r="X512" s="89">
        <f t="shared" si="122"/>
        <v>0</v>
      </c>
      <c r="Y512" s="89">
        <f t="shared" si="123"/>
        <v>0</v>
      </c>
      <c r="Z512" s="89">
        <f t="shared" si="124"/>
        <v>-0.1519868930711175</v>
      </c>
      <c r="AA512" s="89">
        <f t="shared" si="125"/>
        <v>-0.5602700899892732</v>
      </c>
      <c r="AB512" s="89">
        <f t="shared" si="126"/>
        <v>-0.16666666666666666</v>
      </c>
      <c r="AC512" s="89">
        <f t="shared" si="127"/>
        <v>-0.7122569830603906</v>
      </c>
      <c r="AD512" s="89">
        <f t="shared" si="134"/>
        <v>0.5073100099182896</v>
      </c>
      <c r="AE512" s="89">
        <f t="shared" si="128"/>
        <v>0.8789236497270573</v>
      </c>
      <c r="AF512" s="34">
        <f t="shared" si="135"/>
        <v>0.7725067820495308</v>
      </c>
    </row>
    <row r="513" spans="8:32" ht="12.75">
      <c r="H513" s="34">
        <f t="shared" si="129"/>
        <v>49.1</v>
      </c>
      <c r="I513" s="34">
        <v>491</v>
      </c>
      <c r="J513" s="34">
        <f t="shared" si="130"/>
        <v>492</v>
      </c>
      <c r="K513" s="34">
        <f>IF(I513&gt;=0,1,0)*Data!$D$3*Data!$D$17</f>
        <v>-2</v>
      </c>
      <c r="L513" s="34">
        <f>IF(I513&gt;99,1,0)*Data!$D$4*Data!$D$17</f>
        <v>4</v>
      </c>
      <c r="M513" s="34">
        <f>IF(I513&gt;199,1,0)*Data!$D$5*Data!$D$17</f>
        <v>-3</v>
      </c>
      <c r="N513" s="34">
        <f>IF(I513&gt;299,1,0)*Data!$D$6*Data!$D$17</f>
        <v>3</v>
      </c>
      <c r="O513" s="34">
        <f>IF(I513&gt;399,1,0)*Data!$D$7*Data!$D$17</f>
        <v>-2</v>
      </c>
      <c r="P513" s="34">
        <f>IF(I513&gt;499,1,0)*Data!$D$8*Data!$D$17</f>
        <v>0</v>
      </c>
      <c r="Q513" s="34">
        <f>IF(I513&gt;599,1,0)*Data!$D$9*Data!$D$17</f>
        <v>0</v>
      </c>
      <c r="R513" s="34">
        <f t="shared" si="131"/>
        <v>0</v>
      </c>
      <c r="S513" s="34">
        <f t="shared" si="132"/>
        <v>0</v>
      </c>
      <c r="T513" s="34">
        <f t="shared" si="119"/>
        <v>0.16666666666666666</v>
      </c>
      <c r="U513" s="34">
        <f t="shared" si="133"/>
        <v>0.027777777777777776</v>
      </c>
      <c r="V513" s="89">
        <f t="shared" si="120"/>
        <v>5.141739976375295</v>
      </c>
      <c r="W513" s="89">
        <f t="shared" si="121"/>
        <v>0</v>
      </c>
      <c r="X513" s="89">
        <f t="shared" si="122"/>
        <v>0</v>
      </c>
      <c r="Y513" s="89">
        <f t="shared" si="123"/>
        <v>0</v>
      </c>
      <c r="Z513" s="89">
        <f t="shared" si="124"/>
        <v>-0.15126994516369155</v>
      </c>
      <c r="AA513" s="89">
        <f t="shared" si="125"/>
        <v>-0.5734169293841468</v>
      </c>
      <c r="AB513" s="89">
        <f t="shared" si="126"/>
        <v>-0.16666666666666666</v>
      </c>
      <c r="AC513" s="89">
        <f t="shared" si="127"/>
        <v>-0.7246868745478383</v>
      </c>
      <c r="AD513" s="89">
        <f t="shared" si="134"/>
        <v>0.5251710661419143</v>
      </c>
      <c r="AE513" s="89">
        <f t="shared" si="128"/>
        <v>0.8913535412145049</v>
      </c>
      <c r="AF513" s="34">
        <f t="shared" si="135"/>
        <v>0.7945111354356381</v>
      </c>
    </row>
    <row r="514" spans="8:32" ht="12.75">
      <c r="H514" s="34">
        <f t="shared" si="129"/>
        <v>49.2</v>
      </c>
      <c r="I514" s="34">
        <v>492</v>
      </c>
      <c r="J514" s="34">
        <f t="shared" si="130"/>
        <v>493</v>
      </c>
      <c r="K514" s="34">
        <f>IF(I514&gt;=0,1,0)*Data!$D$3*Data!$D$17</f>
        <v>-2</v>
      </c>
      <c r="L514" s="34">
        <f>IF(I514&gt;99,1,0)*Data!$D$4*Data!$D$17</f>
        <v>4</v>
      </c>
      <c r="M514" s="34">
        <f>IF(I514&gt;199,1,0)*Data!$D$5*Data!$D$17</f>
        <v>-3</v>
      </c>
      <c r="N514" s="34">
        <f>IF(I514&gt;299,1,0)*Data!$D$6*Data!$D$17</f>
        <v>3</v>
      </c>
      <c r="O514" s="34">
        <f>IF(I514&gt;399,1,0)*Data!$D$7*Data!$D$17</f>
        <v>-2</v>
      </c>
      <c r="P514" s="34">
        <f>IF(I514&gt;499,1,0)*Data!$D$8*Data!$D$17</f>
        <v>0</v>
      </c>
      <c r="Q514" s="34">
        <f>IF(I514&gt;599,1,0)*Data!$D$9*Data!$D$17</f>
        <v>0</v>
      </c>
      <c r="R514" s="34">
        <f t="shared" si="131"/>
        <v>0</v>
      </c>
      <c r="S514" s="34">
        <f t="shared" si="132"/>
        <v>0</v>
      </c>
      <c r="T514" s="34">
        <f t="shared" si="119"/>
        <v>0.16666666666666666</v>
      </c>
      <c r="U514" s="34">
        <f t="shared" si="133"/>
        <v>0.027777777777777776</v>
      </c>
      <c r="V514" s="89">
        <f t="shared" si="120"/>
        <v>5.15221195188726</v>
      </c>
      <c r="W514" s="89">
        <f t="shared" si="121"/>
        <v>0</v>
      </c>
      <c r="X514" s="89">
        <f t="shared" si="122"/>
        <v>0</v>
      </c>
      <c r="Y514" s="89">
        <f t="shared" si="123"/>
        <v>0</v>
      </c>
      <c r="Z514" s="89">
        <f t="shared" si="124"/>
        <v>-0.1505364088021211</v>
      </c>
      <c r="AA514" s="89">
        <f t="shared" si="125"/>
        <v>-0.5865008871508908</v>
      </c>
      <c r="AB514" s="89">
        <f t="shared" si="126"/>
        <v>-0.16666666666666666</v>
      </c>
      <c r="AC514" s="89">
        <f t="shared" si="127"/>
        <v>-0.7370372959530118</v>
      </c>
      <c r="AD514" s="89">
        <f t="shared" si="134"/>
        <v>0.5432239756257276</v>
      </c>
      <c r="AE514" s="89">
        <f t="shared" si="128"/>
        <v>0.9037039626196784</v>
      </c>
      <c r="AF514" s="34">
        <f t="shared" si="135"/>
        <v>0.8166808520545091</v>
      </c>
    </row>
    <row r="515" spans="8:32" ht="12.75">
      <c r="H515" s="34">
        <f t="shared" si="129"/>
        <v>49.3</v>
      </c>
      <c r="I515" s="34">
        <v>493</v>
      </c>
      <c r="J515" s="34">
        <f t="shared" si="130"/>
        <v>494</v>
      </c>
      <c r="K515" s="34">
        <f>IF(I515&gt;=0,1,0)*Data!$D$3*Data!$D$17</f>
        <v>-2</v>
      </c>
      <c r="L515" s="34">
        <f>IF(I515&gt;99,1,0)*Data!$D$4*Data!$D$17</f>
        <v>4</v>
      </c>
      <c r="M515" s="34">
        <f>IF(I515&gt;199,1,0)*Data!$D$5*Data!$D$17</f>
        <v>-3</v>
      </c>
      <c r="N515" s="34">
        <f>IF(I515&gt;299,1,0)*Data!$D$6*Data!$D$17</f>
        <v>3</v>
      </c>
      <c r="O515" s="34">
        <f>IF(I515&gt;399,1,0)*Data!$D$7*Data!$D$17</f>
        <v>-2</v>
      </c>
      <c r="P515" s="34">
        <f>IF(I515&gt;499,1,0)*Data!$D$8*Data!$D$17</f>
        <v>0</v>
      </c>
      <c r="Q515" s="34">
        <f>IF(I515&gt;599,1,0)*Data!$D$9*Data!$D$17</f>
        <v>0</v>
      </c>
      <c r="R515" s="34">
        <f t="shared" si="131"/>
        <v>0</v>
      </c>
      <c r="S515" s="34">
        <f t="shared" si="132"/>
        <v>0</v>
      </c>
      <c r="T515" s="34">
        <f t="shared" si="119"/>
        <v>0.16666666666666666</v>
      </c>
      <c r="U515" s="34">
        <f t="shared" si="133"/>
        <v>0.027777777777777776</v>
      </c>
      <c r="V515" s="89">
        <f t="shared" si="120"/>
        <v>5.162683927399226</v>
      </c>
      <c r="W515" s="89">
        <f t="shared" si="121"/>
        <v>0</v>
      </c>
      <c r="X515" s="89">
        <f t="shared" si="122"/>
        <v>0</v>
      </c>
      <c r="Y515" s="89">
        <f t="shared" si="123"/>
        <v>0</v>
      </c>
      <c r="Z515" s="89">
        <f t="shared" si="124"/>
        <v>-0.14978636442693433</v>
      </c>
      <c r="AA515" s="89">
        <f t="shared" si="125"/>
        <v>-0.5995205284860956</v>
      </c>
      <c r="AB515" s="89">
        <f t="shared" si="126"/>
        <v>-0.16666666666666666</v>
      </c>
      <c r="AC515" s="89">
        <f t="shared" si="127"/>
        <v>-0.74930689291303</v>
      </c>
      <c r="AD515" s="89">
        <f t="shared" si="134"/>
        <v>0.561460819766979</v>
      </c>
      <c r="AE515" s="89">
        <f t="shared" si="128"/>
        <v>0.9159735595796966</v>
      </c>
      <c r="AF515" s="34">
        <f t="shared" si="135"/>
        <v>0.8390075618491001</v>
      </c>
    </row>
    <row r="516" spans="8:32" ht="12.75">
      <c r="H516" s="34">
        <f t="shared" si="129"/>
        <v>49.4</v>
      </c>
      <c r="I516" s="34">
        <v>494</v>
      </c>
      <c r="J516" s="34">
        <f t="shared" si="130"/>
        <v>495</v>
      </c>
      <c r="K516" s="34">
        <f>IF(I516&gt;=0,1,0)*Data!$D$3*Data!$D$17</f>
        <v>-2</v>
      </c>
      <c r="L516" s="34">
        <f>IF(I516&gt;99,1,0)*Data!$D$4*Data!$D$17</f>
        <v>4</v>
      </c>
      <c r="M516" s="34">
        <f>IF(I516&gt;199,1,0)*Data!$D$5*Data!$D$17</f>
        <v>-3</v>
      </c>
      <c r="N516" s="34">
        <f>IF(I516&gt;299,1,0)*Data!$D$6*Data!$D$17</f>
        <v>3</v>
      </c>
      <c r="O516" s="34">
        <f>IF(I516&gt;399,1,0)*Data!$D$7*Data!$D$17</f>
        <v>-2</v>
      </c>
      <c r="P516" s="34">
        <f>IF(I516&gt;499,1,0)*Data!$D$8*Data!$D$17</f>
        <v>0</v>
      </c>
      <c r="Q516" s="34">
        <f>IF(I516&gt;599,1,0)*Data!$D$9*Data!$D$17</f>
        <v>0</v>
      </c>
      <c r="R516" s="34">
        <f t="shared" si="131"/>
        <v>0</v>
      </c>
      <c r="S516" s="34">
        <f t="shared" si="132"/>
        <v>0</v>
      </c>
      <c r="T516" s="34">
        <f t="shared" si="119"/>
        <v>0.16666666666666666</v>
      </c>
      <c r="U516" s="34">
        <f t="shared" si="133"/>
        <v>0.027777777777777776</v>
      </c>
      <c r="V516" s="89">
        <f t="shared" si="120"/>
        <v>5.173155902911192</v>
      </c>
      <c r="W516" s="89">
        <f t="shared" si="121"/>
        <v>0</v>
      </c>
      <c r="X516" s="89">
        <f t="shared" si="122"/>
        <v>0</v>
      </c>
      <c r="Y516" s="89">
        <f t="shared" si="123"/>
        <v>0</v>
      </c>
      <c r="Z516" s="89">
        <f t="shared" si="124"/>
        <v>-0.14901989428894918</v>
      </c>
      <c r="AA516" s="89">
        <f t="shared" si="125"/>
        <v>-0.6124744256393695</v>
      </c>
      <c r="AB516" s="89">
        <f t="shared" si="126"/>
        <v>-0.16666666666666666</v>
      </c>
      <c r="AC516" s="89">
        <f t="shared" si="127"/>
        <v>-0.7614943199283186</v>
      </c>
      <c r="AD516" s="89">
        <f t="shared" si="134"/>
        <v>0.5798735992830925</v>
      </c>
      <c r="AE516" s="89">
        <f t="shared" si="128"/>
        <v>0.9281609865949852</v>
      </c>
      <c r="AF516" s="34">
        <f t="shared" si="135"/>
        <v>0.8614828170369764</v>
      </c>
    </row>
    <row r="517" spans="8:32" ht="12.75">
      <c r="H517" s="34">
        <f t="shared" si="129"/>
        <v>49.5</v>
      </c>
      <c r="I517" s="34">
        <v>495</v>
      </c>
      <c r="J517" s="34">
        <f t="shared" si="130"/>
        <v>496</v>
      </c>
      <c r="K517" s="34">
        <f>IF(I517&gt;=0,1,0)*Data!$D$3*Data!$D$17</f>
        <v>-2</v>
      </c>
      <c r="L517" s="34">
        <f>IF(I517&gt;99,1,0)*Data!$D$4*Data!$D$17</f>
        <v>4</v>
      </c>
      <c r="M517" s="34">
        <f>IF(I517&gt;199,1,0)*Data!$D$5*Data!$D$17</f>
        <v>-3</v>
      </c>
      <c r="N517" s="34">
        <f>IF(I517&gt;299,1,0)*Data!$D$6*Data!$D$17</f>
        <v>3</v>
      </c>
      <c r="O517" s="34">
        <f>IF(I517&gt;399,1,0)*Data!$D$7*Data!$D$17</f>
        <v>-2</v>
      </c>
      <c r="P517" s="34">
        <f>IF(I517&gt;499,1,0)*Data!$D$8*Data!$D$17</f>
        <v>0</v>
      </c>
      <c r="Q517" s="34">
        <f>IF(I517&gt;599,1,0)*Data!$D$9*Data!$D$17</f>
        <v>0</v>
      </c>
      <c r="R517" s="34">
        <f t="shared" si="131"/>
        <v>0</v>
      </c>
      <c r="S517" s="34">
        <f t="shared" si="132"/>
        <v>0</v>
      </c>
      <c r="T517" s="34">
        <f t="shared" si="119"/>
        <v>0.16666666666666666</v>
      </c>
      <c r="U517" s="34">
        <f t="shared" si="133"/>
        <v>0.027777777777777776</v>
      </c>
      <c r="V517" s="89">
        <f t="shared" si="120"/>
        <v>5.183627878423159</v>
      </c>
      <c r="W517" s="89">
        <f t="shared" si="121"/>
        <v>0</v>
      </c>
      <c r="X517" s="89">
        <f t="shared" si="122"/>
        <v>0</v>
      </c>
      <c r="Y517" s="89">
        <f t="shared" si="123"/>
        <v>0</v>
      </c>
      <c r="Z517" s="89">
        <f t="shared" si="124"/>
        <v>-0.14823708244025371</v>
      </c>
      <c r="AA517" s="89">
        <f t="shared" si="125"/>
        <v>-0.6253611580699128</v>
      </c>
      <c r="AB517" s="89">
        <f t="shared" si="126"/>
        <v>-0.16666666666666666</v>
      </c>
      <c r="AC517" s="89">
        <f t="shared" si="127"/>
        <v>-0.7735982405101665</v>
      </c>
      <c r="AD517" s="89">
        <f t="shared" si="134"/>
        <v>0.5984542377204254</v>
      </c>
      <c r="AE517" s="89">
        <f t="shared" si="128"/>
        <v>0.9402649071768331</v>
      </c>
      <c r="AF517" s="34">
        <f t="shared" si="135"/>
        <v>0.8840980956682586</v>
      </c>
    </row>
    <row r="518" spans="8:32" ht="12.75">
      <c r="H518" s="34">
        <f t="shared" si="129"/>
        <v>49.6</v>
      </c>
      <c r="I518" s="34">
        <v>496</v>
      </c>
      <c r="J518" s="34">
        <f t="shared" si="130"/>
        <v>497</v>
      </c>
      <c r="K518" s="34">
        <f>IF(I518&gt;=0,1,0)*Data!$D$3*Data!$D$17</f>
        <v>-2</v>
      </c>
      <c r="L518" s="34">
        <f>IF(I518&gt;99,1,0)*Data!$D$4*Data!$D$17</f>
        <v>4</v>
      </c>
      <c r="M518" s="34">
        <f>IF(I518&gt;199,1,0)*Data!$D$5*Data!$D$17</f>
        <v>-3</v>
      </c>
      <c r="N518" s="34">
        <f>IF(I518&gt;299,1,0)*Data!$D$6*Data!$D$17</f>
        <v>3</v>
      </c>
      <c r="O518" s="34">
        <f>IF(I518&gt;399,1,0)*Data!$D$7*Data!$D$17</f>
        <v>-2</v>
      </c>
      <c r="P518" s="34">
        <f>IF(I518&gt;499,1,0)*Data!$D$8*Data!$D$17</f>
        <v>0</v>
      </c>
      <c r="Q518" s="34">
        <f>IF(I518&gt;599,1,0)*Data!$D$9*Data!$D$17</f>
        <v>0</v>
      </c>
      <c r="R518" s="34">
        <f t="shared" si="131"/>
        <v>0</v>
      </c>
      <c r="S518" s="34">
        <f t="shared" si="132"/>
        <v>0</v>
      </c>
      <c r="T518" s="34">
        <f t="shared" si="119"/>
        <v>0.16666666666666666</v>
      </c>
      <c r="U518" s="34">
        <f t="shared" si="133"/>
        <v>0.027777777777777776</v>
      </c>
      <c r="V518" s="89">
        <f t="shared" si="120"/>
        <v>5.194099853935124</v>
      </c>
      <c r="W518" s="89">
        <f t="shared" si="121"/>
        <v>0</v>
      </c>
      <c r="X518" s="89">
        <f t="shared" si="122"/>
        <v>0</v>
      </c>
      <c r="Y518" s="89">
        <f t="shared" si="123"/>
        <v>0</v>
      </c>
      <c r="Z518" s="89">
        <f t="shared" si="124"/>
        <v>-0.14743801472498866</v>
      </c>
      <c r="AA518" s="89">
        <f t="shared" si="125"/>
        <v>-0.6381793126022927</v>
      </c>
      <c r="AB518" s="89">
        <f t="shared" si="126"/>
        <v>-0.16666666666666666</v>
      </c>
      <c r="AC518" s="89">
        <f t="shared" si="127"/>
        <v>-0.7856173273272813</v>
      </c>
      <c r="AD518" s="89">
        <f t="shared" si="134"/>
        <v>0.6171945849968606</v>
      </c>
      <c r="AE518" s="89">
        <f t="shared" si="128"/>
        <v>0.9522839939939479</v>
      </c>
      <c r="AF518" s="34">
        <f t="shared" si="135"/>
        <v>0.9068448052170655</v>
      </c>
    </row>
    <row r="519" spans="8:32" ht="12.75">
      <c r="H519" s="34">
        <f t="shared" si="129"/>
        <v>49.7</v>
      </c>
      <c r="I519" s="34">
        <v>497</v>
      </c>
      <c r="J519" s="34">
        <f t="shared" si="130"/>
        <v>498</v>
      </c>
      <c r="K519" s="34">
        <f>IF(I519&gt;=0,1,0)*Data!$D$3*Data!$D$17</f>
        <v>-2</v>
      </c>
      <c r="L519" s="34">
        <f>IF(I519&gt;99,1,0)*Data!$D$4*Data!$D$17</f>
        <v>4</v>
      </c>
      <c r="M519" s="34">
        <f>IF(I519&gt;199,1,0)*Data!$D$5*Data!$D$17</f>
        <v>-3</v>
      </c>
      <c r="N519" s="34">
        <f>IF(I519&gt;299,1,0)*Data!$D$6*Data!$D$17</f>
        <v>3</v>
      </c>
      <c r="O519" s="34">
        <f>IF(I519&gt;399,1,0)*Data!$D$7*Data!$D$17</f>
        <v>-2</v>
      </c>
      <c r="P519" s="34">
        <f>IF(I519&gt;499,1,0)*Data!$D$8*Data!$D$17</f>
        <v>0</v>
      </c>
      <c r="Q519" s="34">
        <f>IF(I519&gt;599,1,0)*Data!$D$9*Data!$D$17</f>
        <v>0</v>
      </c>
      <c r="R519" s="34">
        <f t="shared" si="131"/>
        <v>0</v>
      </c>
      <c r="S519" s="34">
        <f t="shared" si="132"/>
        <v>0</v>
      </c>
      <c r="T519" s="34">
        <f t="shared" si="119"/>
        <v>0.16666666666666666</v>
      </c>
      <c r="U519" s="34">
        <f t="shared" si="133"/>
        <v>0.027777777777777776</v>
      </c>
      <c r="V519" s="89">
        <f t="shared" si="120"/>
        <v>5.20457182944709</v>
      </c>
      <c r="W519" s="89">
        <f t="shared" si="121"/>
        <v>0</v>
      </c>
      <c r="X519" s="89">
        <f t="shared" si="122"/>
        <v>0</v>
      </c>
      <c r="Y519" s="89">
        <f t="shared" si="123"/>
        <v>0</v>
      </c>
      <c r="Z519" s="89">
        <f t="shared" si="124"/>
        <v>-0.14662277876993351</v>
      </c>
      <c r="AA519" s="89">
        <f t="shared" si="125"/>
        <v>-0.6509274835814198</v>
      </c>
      <c r="AB519" s="89">
        <f t="shared" si="126"/>
        <v>-0.16666666666666666</v>
      </c>
      <c r="AC519" s="89">
        <f t="shared" si="127"/>
        <v>-0.7975502623513533</v>
      </c>
      <c r="AD519" s="89">
        <f t="shared" si="134"/>
        <v>0.6360864209767124</v>
      </c>
      <c r="AE519" s="89">
        <f t="shared" si="128"/>
        <v>0.9642169290180199</v>
      </c>
      <c r="AF519" s="34">
        <f t="shared" si="135"/>
        <v>0.9297142862049412</v>
      </c>
    </row>
    <row r="520" spans="8:32" ht="12.75">
      <c r="H520" s="34">
        <f t="shared" si="129"/>
        <v>49.8</v>
      </c>
      <c r="I520" s="34">
        <v>498</v>
      </c>
      <c r="J520" s="34">
        <f t="shared" si="130"/>
        <v>499</v>
      </c>
      <c r="K520" s="34">
        <f>IF(I520&gt;=0,1,0)*Data!$D$3*Data!$D$17</f>
        <v>-2</v>
      </c>
      <c r="L520" s="34">
        <f>IF(I520&gt;99,1,0)*Data!$D$4*Data!$D$17</f>
        <v>4</v>
      </c>
      <c r="M520" s="34">
        <f>IF(I520&gt;199,1,0)*Data!$D$5*Data!$D$17</f>
        <v>-3</v>
      </c>
      <c r="N520" s="34">
        <f>IF(I520&gt;299,1,0)*Data!$D$6*Data!$D$17</f>
        <v>3</v>
      </c>
      <c r="O520" s="34">
        <f>IF(I520&gt;399,1,0)*Data!$D$7*Data!$D$17</f>
        <v>-2</v>
      </c>
      <c r="P520" s="34">
        <f>IF(I520&gt;499,1,0)*Data!$D$8*Data!$D$17</f>
        <v>0</v>
      </c>
      <c r="Q520" s="34">
        <f>IF(I520&gt;599,1,0)*Data!$D$9*Data!$D$17</f>
        <v>0</v>
      </c>
      <c r="R520" s="34">
        <f t="shared" si="131"/>
        <v>0</v>
      </c>
      <c r="S520" s="34">
        <f t="shared" si="132"/>
        <v>0</v>
      </c>
      <c r="T520" s="34">
        <f t="shared" si="119"/>
        <v>0.16666666666666666</v>
      </c>
      <c r="U520" s="34">
        <f t="shared" si="133"/>
        <v>0.027777777777777776</v>
      </c>
      <c r="V520" s="89">
        <f t="shared" si="120"/>
        <v>5.215043804959056</v>
      </c>
      <c r="W520" s="89">
        <f t="shared" si="121"/>
        <v>0</v>
      </c>
      <c r="X520" s="89">
        <f t="shared" si="122"/>
        <v>0</v>
      </c>
      <c r="Y520" s="89">
        <f t="shared" si="123"/>
        <v>0</v>
      </c>
      <c r="Z520" s="89">
        <f t="shared" si="124"/>
        <v>-0.14579146397489773</v>
      </c>
      <c r="AA520" s="89">
        <f t="shared" si="125"/>
        <v>-0.6636042730266861</v>
      </c>
      <c r="AB520" s="89">
        <f t="shared" si="126"/>
        <v>-0.16666666666666666</v>
      </c>
      <c r="AC520" s="89">
        <f t="shared" si="127"/>
        <v>-0.8093957370015838</v>
      </c>
      <c r="AD520" s="89">
        <f t="shared" si="134"/>
        <v>0.6551214590763371</v>
      </c>
      <c r="AE520" s="89">
        <f t="shared" si="128"/>
        <v>0.9760624036682505</v>
      </c>
      <c r="AF520" s="34">
        <f t="shared" si="135"/>
        <v>0.9526978158546427</v>
      </c>
    </row>
    <row r="521" spans="8:32" ht="12.75">
      <c r="H521" s="34">
        <f t="shared" si="129"/>
        <v>49.9</v>
      </c>
      <c r="I521" s="34">
        <v>499</v>
      </c>
      <c r="J521" s="34">
        <f t="shared" si="130"/>
        <v>500</v>
      </c>
      <c r="K521" s="34">
        <f>IF(I521&gt;=0,1,0)*Data!$D$3*Data!$D$17</f>
        <v>-2</v>
      </c>
      <c r="L521" s="34">
        <f>IF(I521&gt;99,1,0)*Data!$D$4*Data!$D$17</f>
        <v>4</v>
      </c>
      <c r="M521" s="34">
        <f>IF(I521&gt;199,1,0)*Data!$D$5*Data!$D$17</f>
        <v>-3</v>
      </c>
      <c r="N521" s="34">
        <f>IF(I521&gt;299,1,0)*Data!$D$6*Data!$D$17</f>
        <v>3</v>
      </c>
      <c r="O521" s="34">
        <f>IF(I521&gt;399,1,0)*Data!$D$7*Data!$D$17</f>
        <v>-2</v>
      </c>
      <c r="P521" s="34">
        <f>IF(I521&gt;499,1,0)*Data!$D$8*Data!$D$17</f>
        <v>0</v>
      </c>
      <c r="Q521" s="34">
        <f>IF(I521&gt;599,1,0)*Data!$D$9*Data!$D$17</f>
        <v>0</v>
      </c>
      <c r="R521" s="34">
        <f t="shared" si="131"/>
        <v>0</v>
      </c>
      <c r="S521" s="34">
        <f t="shared" si="132"/>
        <v>0</v>
      </c>
      <c r="T521" s="34">
        <f t="shared" si="119"/>
        <v>0.16666666666666666</v>
      </c>
      <c r="U521" s="34">
        <f t="shared" si="133"/>
        <v>0.027777777777777776</v>
      </c>
      <c r="V521" s="89">
        <f t="shared" si="120"/>
        <v>5.225515780471022</v>
      </c>
      <c r="W521" s="89">
        <f t="shared" si="121"/>
        <v>0</v>
      </c>
      <c r="X521" s="89">
        <f t="shared" si="122"/>
        <v>0</v>
      </c>
      <c r="Y521" s="89">
        <f t="shared" si="123"/>
        <v>0</v>
      </c>
      <c r="Z521" s="89">
        <f t="shared" si="124"/>
        <v>-0.14494416150291667</v>
      </c>
      <c r="AA521" s="89">
        <f t="shared" si="125"/>
        <v>-0.6762082907852736</v>
      </c>
      <c r="AB521" s="89">
        <f t="shared" si="126"/>
        <v>-0.16666666666666666</v>
      </c>
      <c r="AC521" s="89">
        <f t="shared" si="127"/>
        <v>-0.8211524522881902</v>
      </c>
      <c r="AD521" s="89">
        <f t="shared" si="134"/>
        <v>0.6742913498989085</v>
      </c>
      <c r="AE521" s="89">
        <f t="shared" si="128"/>
        <v>0.9878191189548569</v>
      </c>
      <c r="AF521" s="34">
        <f t="shared" si="135"/>
        <v>0.9757866117727496</v>
      </c>
    </row>
    <row r="522" spans="8:32" ht="12.75">
      <c r="H522" s="34">
        <f t="shared" si="129"/>
        <v>50</v>
      </c>
      <c r="I522" s="34">
        <v>500</v>
      </c>
      <c r="J522" s="34">
        <f t="shared" si="130"/>
        <v>501</v>
      </c>
      <c r="K522" s="34">
        <f>IF(I522&gt;=0,1,0)*Data!$D$3*Data!$D$17</f>
        <v>-2</v>
      </c>
      <c r="L522" s="34">
        <f>IF(I522&gt;99,1,0)*Data!$D$4*Data!$D$17</f>
        <v>4</v>
      </c>
      <c r="M522" s="34">
        <f>IF(I522&gt;199,1,0)*Data!$D$5*Data!$D$17</f>
        <v>-3</v>
      </c>
      <c r="N522" s="34">
        <f>IF(I522&gt;299,1,0)*Data!$D$6*Data!$D$17</f>
        <v>3</v>
      </c>
      <c r="O522" s="34">
        <f>IF(I522&gt;399,1,0)*Data!$D$7*Data!$D$17</f>
        <v>-2</v>
      </c>
      <c r="P522" s="34">
        <f>IF(I522&gt;499,1,0)*Data!$D$8*Data!$D$17</f>
        <v>-2</v>
      </c>
      <c r="Q522" s="34">
        <f>IF(I522&gt;599,1,0)*Data!$D$9*Data!$D$17</f>
        <v>0</v>
      </c>
      <c r="R522" s="34">
        <f t="shared" si="131"/>
        <v>-2</v>
      </c>
      <c r="S522" s="34">
        <f t="shared" si="132"/>
        <v>4</v>
      </c>
      <c r="T522" s="34">
        <f t="shared" si="119"/>
        <v>-1.8333333333333333</v>
      </c>
      <c r="U522" s="34">
        <f t="shared" si="133"/>
        <v>3.3611111111111107</v>
      </c>
      <c r="V522" s="89">
        <f t="shared" si="120"/>
        <v>5.235987755982988</v>
      </c>
      <c r="W522" s="89">
        <f t="shared" si="121"/>
        <v>1.732050807568878</v>
      </c>
      <c r="X522" s="89">
        <f t="shared" si="122"/>
        <v>-2</v>
      </c>
      <c r="Y522" s="89">
        <f t="shared" si="123"/>
        <v>-0.9999999999999987</v>
      </c>
      <c r="Z522" s="89">
        <f t="shared" si="124"/>
        <v>-0.14408096427025452</v>
      </c>
      <c r="AA522" s="89">
        <f t="shared" si="125"/>
        <v>-0.6887381546846028</v>
      </c>
      <c r="AB522" s="89">
        <f t="shared" si="126"/>
        <v>-0.16666666666666666</v>
      </c>
      <c r="AC522" s="89">
        <f t="shared" si="127"/>
        <v>-0.8328191189548573</v>
      </c>
      <c r="AD522" s="89">
        <f t="shared" si="134"/>
        <v>0.6935876848967447</v>
      </c>
      <c r="AE522" s="89">
        <f t="shared" si="128"/>
        <v>-1.000514214378476</v>
      </c>
      <c r="AF522" s="34">
        <f t="shared" si="135"/>
        <v>1.001028693173379</v>
      </c>
    </row>
    <row r="523" spans="8:32" ht="12.75">
      <c r="H523" s="34">
        <f t="shared" si="129"/>
        <v>50.1</v>
      </c>
      <c r="I523" s="34">
        <v>501</v>
      </c>
      <c r="J523" s="34">
        <f t="shared" si="130"/>
        <v>502</v>
      </c>
      <c r="K523" s="34">
        <f>IF(I523&gt;=0,1,0)*Data!$D$3*Data!$D$17</f>
        <v>-2</v>
      </c>
      <c r="L523" s="34">
        <f>IF(I523&gt;99,1,0)*Data!$D$4*Data!$D$17</f>
        <v>4</v>
      </c>
      <c r="M523" s="34">
        <f>IF(I523&gt;199,1,0)*Data!$D$5*Data!$D$17</f>
        <v>-3</v>
      </c>
      <c r="N523" s="34">
        <f>IF(I523&gt;299,1,0)*Data!$D$6*Data!$D$17</f>
        <v>3</v>
      </c>
      <c r="O523" s="34">
        <f>IF(I523&gt;399,1,0)*Data!$D$7*Data!$D$17</f>
        <v>-2</v>
      </c>
      <c r="P523" s="34">
        <f>IF(I523&gt;499,1,0)*Data!$D$8*Data!$D$17</f>
        <v>-2</v>
      </c>
      <c r="Q523" s="34">
        <f>IF(I523&gt;599,1,0)*Data!$D$9*Data!$D$17</f>
        <v>0</v>
      </c>
      <c r="R523" s="34">
        <f t="shared" si="131"/>
        <v>-2</v>
      </c>
      <c r="S523" s="34">
        <f t="shared" si="132"/>
        <v>4</v>
      </c>
      <c r="T523" s="34">
        <f t="shared" si="119"/>
        <v>-1.8333333333333333</v>
      </c>
      <c r="U523" s="34">
        <f t="shared" si="133"/>
        <v>3.3611111111111107</v>
      </c>
      <c r="V523" s="89">
        <f t="shared" si="120"/>
        <v>5.246459731494954</v>
      </c>
      <c r="W523" s="89">
        <f t="shared" si="121"/>
        <v>1.721484054007888</v>
      </c>
      <c r="X523" s="89">
        <f t="shared" si="122"/>
        <v>-2</v>
      </c>
      <c r="Y523" s="89">
        <f t="shared" si="123"/>
        <v>-1.0180828315007417</v>
      </c>
      <c r="Z523" s="89">
        <f t="shared" si="124"/>
        <v>-0.14320196693621526</v>
      </c>
      <c r="AA523" s="89">
        <f t="shared" si="125"/>
        <v>-0.7011924906838971</v>
      </c>
      <c r="AB523" s="89">
        <f t="shared" si="126"/>
        <v>-0.16666666666666666</v>
      </c>
      <c r="AC523" s="89">
        <f t="shared" si="127"/>
        <v>-0.8443944576201123</v>
      </c>
      <c r="AD523" s="89">
        <f t="shared" si="134"/>
        <v>0.7130020000595637</v>
      </c>
      <c r="AE523" s="89">
        <f t="shared" si="128"/>
        <v>-0.9889388757132209</v>
      </c>
      <c r="AF523" s="34">
        <f t="shared" si="135"/>
        <v>0.9780000998969294</v>
      </c>
    </row>
    <row r="524" spans="8:32" ht="12.75">
      <c r="H524" s="34">
        <f t="shared" si="129"/>
        <v>50.2</v>
      </c>
      <c r="I524" s="34">
        <v>502</v>
      </c>
      <c r="J524" s="34">
        <f t="shared" si="130"/>
        <v>503</v>
      </c>
      <c r="K524" s="34">
        <f>IF(I524&gt;=0,1,0)*Data!$D$3*Data!$D$17</f>
        <v>-2</v>
      </c>
      <c r="L524" s="34">
        <f>IF(I524&gt;99,1,0)*Data!$D$4*Data!$D$17</f>
        <v>4</v>
      </c>
      <c r="M524" s="34">
        <f>IF(I524&gt;199,1,0)*Data!$D$5*Data!$D$17</f>
        <v>-3</v>
      </c>
      <c r="N524" s="34">
        <f>IF(I524&gt;299,1,0)*Data!$D$6*Data!$D$17</f>
        <v>3</v>
      </c>
      <c r="O524" s="34">
        <f>IF(I524&gt;399,1,0)*Data!$D$7*Data!$D$17</f>
        <v>-2</v>
      </c>
      <c r="P524" s="34">
        <f>IF(I524&gt;499,1,0)*Data!$D$8*Data!$D$17</f>
        <v>-2</v>
      </c>
      <c r="Q524" s="34">
        <f>IF(I524&gt;599,1,0)*Data!$D$9*Data!$D$17</f>
        <v>0</v>
      </c>
      <c r="R524" s="34">
        <f t="shared" si="131"/>
        <v>-2</v>
      </c>
      <c r="S524" s="34">
        <f t="shared" si="132"/>
        <v>4</v>
      </c>
      <c r="T524" s="34">
        <f t="shared" si="119"/>
        <v>-1.8333333333333333</v>
      </c>
      <c r="U524" s="34">
        <f t="shared" si="133"/>
        <v>3.3611111111111107</v>
      </c>
      <c r="V524" s="89">
        <f t="shared" si="120"/>
        <v>5.25693170700692</v>
      </c>
      <c r="W524" s="89">
        <f t="shared" si="121"/>
        <v>1.7107285203210136</v>
      </c>
      <c r="X524" s="89">
        <f t="shared" si="122"/>
        <v>-2</v>
      </c>
      <c r="Y524" s="89">
        <f t="shared" si="123"/>
        <v>-1.03605401874626</v>
      </c>
      <c r="Z524" s="89">
        <f t="shared" si="124"/>
        <v>-0.1423072658927619</v>
      </c>
      <c r="AA524" s="89">
        <f t="shared" si="125"/>
        <v>-0.7135699330248668</v>
      </c>
      <c r="AB524" s="89">
        <f t="shared" si="126"/>
        <v>-0.16666666666666666</v>
      </c>
      <c r="AC524" s="89">
        <f t="shared" si="127"/>
        <v>-0.8558771989176287</v>
      </c>
      <c r="AD524" s="89">
        <f t="shared" si="134"/>
        <v>0.7325257796270862</v>
      </c>
      <c r="AE524" s="89">
        <f t="shared" si="128"/>
        <v>-0.9774561344157046</v>
      </c>
      <c r="AF524" s="34">
        <f t="shared" si="135"/>
        <v>0.9554204947068919</v>
      </c>
    </row>
    <row r="525" spans="8:32" ht="12.75">
      <c r="H525" s="34">
        <f t="shared" si="129"/>
        <v>50.3</v>
      </c>
      <c r="I525" s="34">
        <v>503</v>
      </c>
      <c r="J525" s="34">
        <f t="shared" si="130"/>
        <v>504</v>
      </c>
      <c r="K525" s="34">
        <f>IF(I525&gt;=0,1,0)*Data!$D$3*Data!$D$17</f>
        <v>-2</v>
      </c>
      <c r="L525" s="34">
        <f>IF(I525&gt;99,1,0)*Data!$D$4*Data!$D$17</f>
        <v>4</v>
      </c>
      <c r="M525" s="34">
        <f>IF(I525&gt;199,1,0)*Data!$D$5*Data!$D$17</f>
        <v>-3</v>
      </c>
      <c r="N525" s="34">
        <f>IF(I525&gt;299,1,0)*Data!$D$6*Data!$D$17</f>
        <v>3</v>
      </c>
      <c r="O525" s="34">
        <f>IF(I525&gt;399,1,0)*Data!$D$7*Data!$D$17</f>
        <v>-2</v>
      </c>
      <c r="P525" s="34">
        <f>IF(I525&gt;499,1,0)*Data!$D$8*Data!$D$17</f>
        <v>-2</v>
      </c>
      <c r="Q525" s="34">
        <f>IF(I525&gt;599,1,0)*Data!$D$9*Data!$D$17</f>
        <v>0</v>
      </c>
      <c r="R525" s="34">
        <f t="shared" si="131"/>
        <v>-2</v>
      </c>
      <c r="S525" s="34">
        <f t="shared" si="132"/>
        <v>4</v>
      </c>
      <c r="T525" s="34">
        <f t="shared" si="119"/>
        <v>-1.8333333333333333</v>
      </c>
      <c r="U525" s="34">
        <f t="shared" si="133"/>
        <v>3.3611111111111107</v>
      </c>
      <c r="V525" s="89">
        <f t="shared" si="120"/>
        <v>5.267403682518886</v>
      </c>
      <c r="W525" s="89">
        <f t="shared" si="121"/>
        <v>1.6997853859737289</v>
      </c>
      <c r="X525" s="89">
        <f t="shared" si="122"/>
        <v>-2</v>
      </c>
      <c r="Y525" s="89">
        <f t="shared" si="123"/>
        <v>-1.0539115909933534</v>
      </c>
      <c r="Z525" s="89">
        <f t="shared" si="124"/>
        <v>-0.1413969592539464</v>
      </c>
      <c r="AA525" s="89">
        <f t="shared" si="125"/>
        <v>-0.725869124381477</v>
      </c>
      <c r="AB525" s="89">
        <f t="shared" si="126"/>
        <v>-0.16666666666666666</v>
      </c>
      <c r="AC525" s="89">
        <f t="shared" si="127"/>
        <v>-0.8672660836354233</v>
      </c>
      <c r="AD525" s="89">
        <f t="shared" si="134"/>
        <v>0.7521504598243252</v>
      </c>
      <c r="AE525" s="89">
        <f t="shared" si="128"/>
        <v>-0.9660672496979099</v>
      </c>
      <c r="AF525" s="34">
        <f t="shared" si="135"/>
        <v>0.9332859309388838</v>
      </c>
    </row>
    <row r="526" spans="8:32" ht="12.75">
      <c r="H526" s="34">
        <f t="shared" si="129"/>
        <v>50.4</v>
      </c>
      <c r="I526" s="34">
        <v>504</v>
      </c>
      <c r="J526" s="34">
        <f t="shared" si="130"/>
        <v>505</v>
      </c>
      <c r="K526" s="34">
        <f>IF(I526&gt;=0,1,0)*Data!$D$3*Data!$D$17</f>
        <v>-2</v>
      </c>
      <c r="L526" s="34">
        <f>IF(I526&gt;99,1,0)*Data!$D$4*Data!$D$17</f>
        <v>4</v>
      </c>
      <c r="M526" s="34">
        <f>IF(I526&gt;199,1,0)*Data!$D$5*Data!$D$17</f>
        <v>-3</v>
      </c>
      <c r="N526" s="34">
        <f>IF(I526&gt;299,1,0)*Data!$D$6*Data!$D$17</f>
        <v>3</v>
      </c>
      <c r="O526" s="34">
        <f>IF(I526&gt;399,1,0)*Data!$D$7*Data!$D$17</f>
        <v>-2</v>
      </c>
      <c r="P526" s="34">
        <f>IF(I526&gt;499,1,0)*Data!$D$8*Data!$D$17</f>
        <v>-2</v>
      </c>
      <c r="Q526" s="34">
        <f>IF(I526&gt;599,1,0)*Data!$D$9*Data!$D$17</f>
        <v>0</v>
      </c>
      <c r="R526" s="34">
        <f t="shared" si="131"/>
        <v>-2</v>
      </c>
      <c r="S526" s="34">
        <f t="shared" si="132"/>
        <v>4</v>
      </c>
      <c r="T526" s="34">
        <f t="shared" si="119"/>
        <v>-1.8333333333333333</v>
      </c>
      <c r="U526" s="34">
        <f t="shared" si="133"/>
        <v>3.3611111111111107</v>
      </c>
      <c r="V526" s="89">
        <f t="shared" si="120"/>
        <v>5.277875658030852</v>
      </c>
      <c r="W526" s="89">
        <f t="shared" si="121"/>
        <v>1.688655851004031</v>
      </c>
      <c r="X526" s="89">
        <f t="shared" si="122"/>
        <v>-2</v>
      </c>
      <c r="Y526" s="89">
        <f t="shared" si="123"/>
        <v>-1.071653589957992</v>
      </c>
      <c r="Z526" s="89">
        <f t="shared" si="124"/>
        <v>-0.14047114684514972</v>
      </c>
      <c r="AA526" s="89">
        <f t="shared" si="125"/>
        <v>-0.7380887160087983</v>
      </c>
      <c r="AB526" s="89">
        <f t="shared" si="126"/>
        <v>-0.16666666666666666</v>
      </c>
      <c r="AC526" s="89">
        <f t="shared" si="127"/>
        <v>-0.878559862853948</v>
      </c>
      <c r="AD526" s="89">
        <f t="shared" si="134"/>
        <v>0.771867432617948</v>
      </c>
      <c r="AE526" s="89">
        <f t="shared" si="128"/>
        <v>-0.9547734704793852</v>
      </c>
      <c r="AF526" s="34">
        <f t="shared" si="135"/>
        <v>0.9115923799312494</v>
      </c>
    </row>
    <row r="527" spans="8:32" ht="12.75">
      <c r="H527" s="34">
        <f t="shared" si="129"/>
        <v>50.5</v>
      </c>
      <c r="I527" s="34">
        <v>505</v>
      </c>
      <c r="J527" s="34">
        <f t="shared" si="130"/>
        <v>506</v>
      </c>
      <c r="K527" s="34">
        <f>IF(I527&gt;=0,1,0)*Data!$D$3*Data!$D$17</f>
        <v>-2</v>
      </c>
      <c r="L527" s="34">
        <f>IF(I527&gt;99,1,0)*Data!$D$4*Data!$D$17</f>
        <v>4</v>
      </c>
      <c r="M527" s="34">
        <f>IF(I527&gt;199,1,0)*Data!$D$5*Data!$D$17</f>
        <v>-3</v>
      </c>
      <c r="N527" s="34">
        <f>IF(I527&gt;299,1,0)*Data!$D$6*Data!$D$17</f>
        <v>3</v>
      </c>
      <c r="O527" s="34">
        <f>IF(I527&gt;399,1,0)*Data!$D$7*Data!$D$17</f>
        <v>-2</v>
      </c>
      <c r="P527" s="34">
        <f>IF(I527&gt;499,1,0)*Data!$D$8*Data!$D$17</f>
        <v>-2</v>
      </c>
      <c r="Q527" s="34">
        <f>IF(I527&gt;599,1,0)*Data!$D$9*Data!$D$17</f>
        <v>0</v>
      </c>
      <c r="R527" s="34">
        <f t="shared" si="131"/>
        <v>-2</v>
      </c>
      <c r="S527" s="34">
        <f t="shared" si="132"/>
        <v>4</v>
      </c>
      <c r="T527" s="34">
        <f t="shared" si="119"/>
        <v>-1.8333333333333333</v>
      </c>
      <c r="U527" s="34">
        <f t="shared" si="133"/>
        <v>3.3611111111111107</v>
      </c>
      <c r="V527" s="89">
        <f t="shared" si="120"/>
        <v>5.288347633542818</v>
      </c>
      <c r="W527" s="89">
        <f t="shared" si="121"/>
        <v>1.6773411358908485</v>
      </c>
      <c r="X527" s="89">
        <f t="shared" si="122"/>
        <v>-2</v>
      </c>
      <c r="Y527" s="89">
        <f t="shared" si="123"/>
        <v>-1.0892780700300533</v>
      </c>
      <c r="Z527" s="89">
        <f t="shared" si="124"/>
        <v>-0.1395299301921355</v>
      </c>
      <c r="AA527" s="89">
        <f t="shared" si="125"/>
        <v>-0.7502273678909054</v>
      </c>
      <c r="AB527" s="89">
        <f t="shared" si="126"/>
        <v>-0.16666666666666666</v>
      </c>
      <c r="AC527" s="89">
        <f t="shared" si="127"/>
        <v>-0.8897572980830408</v>
      </c>
      <c r="AD527" s="89">
        <f t="shared" si="134"/>
        <v>0.7916680494920332</v>
      </c>
      <c r="AE527" s="89">
        <f t="shared" si="128"/>
        <v>-0.9435760352502924</v>
      </c>
      <c r="AF527" s="34">
        <f t="shared" si="135"/>
        <v>0.8903357342986611</v>
      </c>
    </row>
    <row r="528" spans="8:32" ht="12.75">
      <c r="H528" s="34">
        <f t="shared" si="129"/>
        <v>50.6</v>
      </c>
      <c r="I528" s="34">
        <v>506</v>
      </c>
      <c r="J528" s="34">
        <f t="shared" si="130"/>
        <v>507</v>
      </c>
      <c r="K528" s="34">
        <f>IF(I528&gt;=0,1,0)*Data!$D$3*Data!$D$17</f>
        <v>-2</v>
      </c>
      <c r="L528" s="34">
        <f>IF(I528&gt;99,1,0)*Data!$D$4*Data!$D$17</f>
        <v>4</v>
      </c>
      <c r="M528" s="34">
        <f>IF(I528&gt;199,1,0)*Data!$D$5*Data!$D$17</f>
        <v>-3</v>
      </c>
      <c r="N528" s="34">
        <f>IF(I528&gt;299,1,0)*Data!$D$6*Data!$D$17</f>
        <v>3</v>
      </c>
      <c r="O528" s="34">
        <f>IF(I528&gt;399,1,0)*Data!$D$7*Data!$D$17</f>
        <v>-2</v>
      </c>
      <c r="P528" s="34">
        <f>IF(I528&gt;499,1,0)*Data!$D$8*Data!$D$17</f>
        <v>-2</v>
      </c>
      <c r="Q528" s="34">
        <f>IF(I528&gt;599,1,0)*Data!$D$9*Data!$D$17</f>
        <v>0</v>
      </c>
      <c r="R528" s="34">
        <f t="shared" si="131"/>
        <v>-2</v>
      </c>
      <c r="S528" s="34">
        <f t="shared" si="132"/>
        <v>4</v>
      </c>
      <c r="T528" s="34">
        <f t="shared" si="119"/>
        <v>-1.8333333333333333</v>
      </c>
      <c r="U528" s="34">
        <f t="shared" si="133"/>
        <v>3.3611111111111107</v>
      </c>
      <c r="V528" s="89">
        <f t="shared" si="120"/>
        <v>5.298819609054784</v>
      </c>
      <c r="W528" s="89">
        <f t="shared" si="121"/>
        <v>1.6658424814201993</v>
      </c>
      <c r="X528" s="89">
        <f t="shared" si="122"/>
        <v>-2</v>
      </c>
      <c r="Y528" s="89">
        <f t="shared" si="123"/>
        <v>-1.1067830984866878</v>
      </c>
      <c r="Z528" s="89">
        <f t="shared" si="124"/>
        <v>-0.13857341250991634</v>
      </c>
      <c r="AA528" s="89">
        <f t="shared" si="125"/>
        <v>-0.7622837488878292</v>
      </c>
      <c r="AB528" s="89">
        <f t="shared" si="126"/>
        <v>-0.16666666666666666</v>
      </c>
      <c r="AC528" s="89">
        <f t="shared" si="127"/>
        <v>-0.9008571613977456</v>
      </c>
      <c r="AD528" s="89">
        <f t="shared" si="134"/>
        <v>0.811543625241604</v>
      </c>
      <c r="AE528" s="89">
        <f t="shared" si="128"/>
        <v>-0.9324761719355876</v>
      </c>
      <c r="AF528" s="34">
        <f t="shared" si="135"/>
        <v>0.8695118112276475</v>
      </c>
    </row>
    <row r="529" spans="8:32" ht="12.75">
      <c r="H529" s="34">
        <f t="shared" si="129"/>
        <v>50.7</v>
      </c>
      <c r="I529" s="34">
        <v>507</v>
      </c>
      <c r="J529" s="34">
        <f t="shared" si="130"/>
        <v>508</v>
      </c>
      <c r="K529" s="34">
        <f>IF(I529&gt;=0,1,0)*Data!$D$3*Data!$D$17</f>
        <v>-2</v>
      </c>
      <c r="L529" s="34">
        <f>IF(I529&gt;99,1,0)*Data!$D$4*Data!$D$17</f>
        <v>4</v>
      </c>
      <c r="M529" s="34">
        <f>IF(I529&gt;199,1,0)*Data!$D$5*Data!$D$17</f>
        <v>-3</v>
      </c>
      <c r="N529" s="34">
        <f>IF(I529&gt;299,1,0)*Data!$D$6*Data!$D$17</f>
        <v>3</v>
      </c>
      <c r="O529" s="34">
        <f>IF(I529&gt;399,1,0)*Data!$D$7*Data!$D$17</f>
        <v>-2</v>
      </c>
      <c r="P529" s="34">
        <f>IF(I529&gt;499,1,0)*Data!$D$8*Data!$D$17</f>
        <v>-2</v>
      </c>
      <c r="Q529" s="34">
        <f>IF(I529&gt;599,1,0)*Data!$D$9*Data!$D$17</f>
        <v>0</v>
      </c>
      <c r="R529" s="34">
        <f t="shared" si="131"/>
        <v>-2</v>
      </c>
      <c r="S529" s="34">
        <f t="shared" si="132"/>
        <v>4</v>
      </c>
      <c r="T529" s="34">
        <f t="shared" si="119"/>
        <v>-1.8333333333333333</v>
      </c>
      <c r="U529" s="34">
        <f t="shared" si="133"/>
        <v>3.3611111111111107</v>
      </c>
      <c r="V529" s="89">
        <f t="shared" si="120"/>
        <v>5.30929158456675</v>
      </c>
      <c r="W529" s="89">
        <f t="shared" si="121"/>
        <v>1.6541611485491248</v>
      </c>
      <c r="X529" s="89">
        <f t="shared" si="122"/>
        <v>-2</v>
      </c>
      <c r="Y529" s="89">
        <f t="shared" si="123"/>
        <v>-1.1241667557042596</v>
      </c>
      <c r="Z529" s="89">
        <f t="shared" si="124"/>
        <v>-0.1376016986914351</v>
      </c>
      <c r="AA529" s="89">
        <f t="shared" si="125"/>
        <v>-0.7742565368815294</v>
      </c>
      <c r="AB529" s="89">
        <f t="shared" si="126"/>
        <v>-0.16666666666666666</v>
      </c>
      <c r="AC529" s="89">
        <f t="shared" si="127"/>
        <v>-0.9118582355729645</v>
      </c>
      <c r="AD529" s="89">
        <f t="shared" si="134"/>
        <v>0.83148544178224</v>
      </c>
      <c r="AE529" s="89">
        <f t="shared" si="128"/>
        <v>-0.9214750977603687</v>
      </c>
      <c r="AF529" s="34">
        <f t="shared" si="135"/>
        <v>0.8491163557924811</v>
      </c>
    </row>
    <row r="530" spans="8:32" ht="12.75">
      <c r="H530" s="34">
        <f t="shared" si="129"/>
        <v>50.8</v>
      </c>
      <c r="I530" s="34">
        <v>508</v>
      </c>
      <c r="J530" s="34">
        <f t="shared" si="130"/>
        <v>509</v>
      </c>
      <c r="K530" s="34">
        <f>IF(I530&gt;=0,1,0)*Data!$D$3*Data!$D$17</f>
        <v>-2</v>
      </c>
      <c r="L530" s="34">
        <f>IF(I530&gt;99,1,0)*Data!$D$4*Data!$D$17</f>
        <v>4</v>
      </c>
      <c r="M530" s="34">
        <f>IF(I530&gt;199,1,0)*Data!$D$5*Data!$D$17</f>
        <v>-3</v>
      </c>
      <c r="N530" s="34">
        <f>IF(I530&gt;299,1,0)*Data!$D$6*Data!$D$17</f>
        <v>3</v>
      </c>
      <c r="O530" s="34">
        <f>IF(I530&gt;399,1,0)*Data!$D$7*Data!$D$17</f>
        <v>-2</v>
      </c>
      <c r="P530" s="34">
        <f>IF(I530&gt;499,1,0)*Data!$D$8*Data!$D$17</f>
        <v>-2</v>
      </c>
      <c r="Q530" s="34">
        <f>IF(I530&gt;599,1,0)*Data!$D$9*Data!$D$17</f>
        <v>0</v>
      </c>
      <c r="R530" s="34">
        <f t="shared" si="131"/>
        <v>-2</v>
      </c>
      <c r="S530" s="34">
        <f t="shared" si="132"/>
        <v>4</v>
      </c>
      <c r="T530" s="34">
        <f t="shared" si="119"/>
        <v>-1.8333333333333333</v>
      </c>
      <c r="U530" s="34">
        <f t="shared" si="133"/>
        <v>3.3611111111111107</v>
      </c>
      <c r="V530" s="89">
        <f t="shared" si="120"/>
        <v>5.319763560078716</v>
      </c>
      <c r="W530" s="89">
        <f t="shared" si="121"/>
        <v>1.6422984182674087</v>
      </c>
      <c r="X530" s="89">
        <f t="shared" si="122"/>
        <v>-2</v>
      </c>
      <c r="Y530" s="89">
        <f t="shared" si="123"/>
        <v>-1.1414271353688623</v>
      </c>
      <c r="Z530" s="89">
        <f t="shared" si="124"/>
        <v>-0.13661489529606205</v>
      </c>
      <c r="AA530" s="89">
        <f t="shared" si="125"/>
        <v>-0.7861444189208835</v>
      </c>
      <c r="AB530" s="89">
        <f t="shared" si="126"/>
        <v>-0.16666666666666666</v>
      </c>
      <c r="AC530" s="89">
        <f t="shared" si="127"/>
        <v>-0.9227593142169456</v>
      </c>
      <c r="AD530" s="89">
        <f t="shared" si="134"/>
        <v>0.8514847519741277</v>
      </c>
      <c r="AE530" s="89">
        <f t="shared" si="128"/>
        <v>-0.9105740191163877</v>
      </c>
      <c r="AF530" s="34">
        <f t="shared" si="135"/>
        <v>0.8291450442897715</v>
      </c>
    </row>
    <row r="531" spans="8:32" ht="12.75">
      <c r="H531" s="34">
        <f t="shared" si="129"/>
        <v>50.9</v>
      </c>
      <c r="I531" s="34">
        <v>509</v>
      </c>
      <c r="J531" s="34">
        <f t="shared" si="130"/>
        <v>510</v>
      </c>
      <c r="K531" s="34">
        <f>IF(I531&gt;=0,1,0)*Data!$D$3*Data!$D$17</f>
        <v>-2</v>
      </c>
      <c r="L531" s="34">
        <f>IF(I531&gt;99,1,0)*Data!$D$4*Data!$D$17</f>
        <v>4</v>
      </c>
      <c r="M531" s="34">
        <f>IF(I531&gt;199,1,0)*Data!$D$5*Data!$D$17</f>
        <v>-3</v>
      </c>
      <c r="N531" s="34">
        <f>IF(I531&gt;299,1,0)*Data!$D$6*Data!$D$17</f>
        <v>3</v>
      </c>
      <c r="O531" s="34">
        <f>IF(I531&gt;399,1,0)*Data!$D$7*Data!$D$17</f>
        <v>-2</v>
      </c>
      <c r="P531" s="34">
        <f>IF(I531&gt;499,1,0)*Data!$D$8*Data!$D$17</f>
        <v>-2</v>
      </c>
      <c r="Q531" s="34">
        <f>IF(I531&gt;599,1,0)*Data!$D$9*Data!$D$17</f>
        <v>0</v>
      </c>
      <c r="R531" s="34">
        <f t="shared" si="131"/>
        <v>-2</v>
      </c>
      <c r="S531" s="34">
        <f t="shared" si="132"/>
        <v>4</v>
      </c>
      <c r="T531" s="34">
        <f t="shared" si="119"/>
        <v>-1.8333333333333333</v>
      </c>
      <c r="U531" s="34">
        <f t="shared" si="133"/>
        <v>3.3611111111111107</v>
      </c>
      <c r="V531" s="89">
        <f t="shared" si="120"/>
        <v>5.330235535590682</v>
      </c>
      <c r="W531" s="89">
        <f t="shared" si="121"/>
        <v>1.6302555914571089</v>
      </c>
      <c r="X531" s="89">
        <f t="shared" si="122"/>
        <v>-2</v>
      </c>
      <c r="Y531" s="89">
        <f t="shared" si="123"/>
        <v>-1.158562344685357</v>
      </c>
      <c r="Z531" s="89">
        <f t="shared" si="124"/>
        <v>-0.1356131105379099</v>
      </c>
      <c r="AA531" s="89">
        <f t="shared" si="125"/>
        <v>-0.7979460913656605</v>
      </c>
      <c r="AB531" s="89">
        <f t="shared" si="126"/>
        <v>-0.16666666666666666</v>
      </c>
      <c r="AC531" s="89">
        <f t="shared" si="127"/>
        <v>-0.9335592019035704</v>
      </c>
      <c r="AD531" s="89">
        <f t="shared" si="134"/>
        <v>0.8715327834588315</v>
      </c>
      <c r="AE531" s="89">
        <f t="shared" si="128"/>
        <v>-0.8997741314297628</v>
      </c>
      <c r="AF531" s="34">
        <f t="shared" si="135"/>
        <v>0.8095934875901841</v>
      </c>
    </row>
    <row r="532" spans="8:32" ht="12.75">
      <c r="H532" s="34">
        <f t="shared" si="129"/>
        <v>51</v>
      </c>
      <c r="I532" s="34">
        <v>510</v>
      </c>
      <c r="J532" s="34">
        <f t="shared" si="130"/>
        <v>511</v>
      </c>
      <c r="K532" s="34">
        <f>IF(I532&gt;=0,1,0)*Data!$D$3*Data!$D$17</f>
        <v>-2</v>
      </c>
      <c r="L532" s="34">
        <f>IF(I532&gt;99,1,0)*Data!$D$4*Data!$D$17</f>
        <v>4</v>
      </c>
      <c r="M532" s="34">
        <f>IF(I532&gt;199,1,0)*Data!$D$5*Data!$D$17</f>
        <v>-3</v>
      </c>
      <c r="N532" s="34">
        <f>IF(I532&gt;299,1,0)*Data!$D$6*Data!$D$17</f>
        <v>3</v>
      </c>
      <c r="O532" s="34">
        <f>IF(I532&gt;399,1,0)*Data!$D$7*Data!$D$17</f>
        <v>-2</v>
      </c>
      <c r="P532" s="34">
        <f>IF(I532&gt;499,1,0)*Data!$D$8*Data!$D$17</f>
        <v>-2</v>
      </c>
      <c r="Q532" s="34">
        <f>IF(I532&gt;599,1,0)*Data!$D$9*Data!$D$17</f>
        <v>0</v>
      </c>
      <c r="R532" s="34">
        <f t="shared" si="131"/>
        <v>-2</v>
      </c>
      <c r="S532" s="34">
        <f t="shared" si="132"/>
        <v>4</v>
      </c>
      <c r="T532" s="34">
        <f t="shared" si="119"/>
        <v>-1.8333333333333333</v>
      </c>
      <c r="U532" s="34">
        <f t="shared" si="133"/>
        <v>3.3611111111111107</v>
      </c>
      <c r="V532" s="89">
        <f t="shared" si="120"/>
        <v>5.340707511102648</v>
      </c>
      <c r="W532" s="89">
        <f t="shared" si="121"/>
        <v>1.6180339887498951</v>
      </c>
      <c r="X532" s="89">
        <f t="shared" si="122"/>
        <v>-2</v>
      </c>
      <c r="Y532" s="89">
        <f t="shared" si="123"/>
        <v>-1.1755705045849458</v>
      </c>
      <c r="Z532" s="89">
        <f t="shared" si="124"/>
        <v>-0.13459645427396638</v>
      </c>
      <c r="AA532" s="89">
        <f t="shared" si="125"/>
        <v>-0.809660260029484</v>
      </c>
      <c r="AB532" s="89">
        <f t="shared" si="126"/>
        <v>-0.16666666666666666</v>
      </c>
      <c r="AC532" s="89">
        <f t="shared" si="127"/>
        <v>-0.9442567143034504</v>
      </c>
      <c r="AD532" s="89">
        <f t="shared" si="134"/>
        <v>0.8916207425071478</v>
      </c>
      <c r="AE532" s="89">
        <f t="shared" si="128"/>
        <v>-0.8890766190298829</v>
      </c>
      <c r="AF532" s="34">
        <f t="shared" si="135"/>
        <v>0.7904572345056076</v>
      </c>
    </row>
    <row r="533" spans="8:32" ht="12.75">
      <c r="H533" s="34">
        <f t="shared" si="129"/>
        <v>51.1</v>
      </c>
      <c r="I533" s="34">
        <v>511</v>
      </c>
      <c r="J533" s="34">
        <f t="shared" si="130"/>
        <v>512</v>
      </c>
      <c r="K533" s="34">
        <f>IF(I533&gt;=0,1,0)*Data!$D$3*Data!$D$17</f>
        <v>-2</v>
      </c>
      <c r="L533" s="34">
        <f>IF(I533&gt;99,1,0)*Data!$D$4*Data!$D$17</f>
        <v>4</v>
      </c>
      <c r="M533" s="34">
        <f>IF(I533&gt;199,1,0)*Data!$D$5*Data!$D$17</f>
        <v>-3</v>
      </c>
      <c r="N533" s="34">
        <f>IF(I533&gt;299,1,0)*Data!$D$6*Data!$D$17</f>
        <v>3</v>
      </c>
      <c r="O533" s="34">
        <f>IF(I533&gt;399,1,0)*Data!$D$7*Data!$D$17</f>
        <v>-2</v>
      </c>
      <c r="P533" s="34">
        <f>IF(I533&gt;499,1,0)*Data!$D$8*Data!$D$17</f>
        <v>-2</v>
      </c>
      <c r="Q533" s="34">
        <f>IF(I533&gt;599,1,0)*Data!$D$9*Data!$D$17</f>
        <v>0</v>
      </c>
      <c r="R533" s="34">
        <f t="shared" si="131"/>
        <v>-2</v>
      </c>
      <c r="S533" s="34">
        <f t="shared" si="132"/>
        <v>4</v>
      </c>
      <c r="T533" s="34">
        <f t="shared" si="119"/>
        <v>-1.8333333333333333</v>
      </c>
      <c r="U533" s="34">
        <f t="shared" si="133"/>
        <v>3.3611111111111107</v>
      </c>
      <c r="V533" s="89">
        <f t="shared" si="120"/>
        <v>5.351179486614614</v>
      </c>
      <c r="W533" s="89">
        <f t="shared" si="121"/>
        <v>1.60563495038223</v>
      </c>
      <c r="X533" s="89">
        <f t="shared" si="122"/>
        <v>-2</v>
      </c>
      <c r="Y533" s="89">
        <f t="shared" si="123"/>
        <v>-1.1924497499312303</v>
      </c>
      <c r="Z533" s="89">
        <f t="shared" si="124"/>
        <v>-0.1335650379920476</v>
      </c>
      <c r="AA533" s="89">
        <f t="shared" si="125"/>
        <v>-0.8212856403217527</v>
      </c>
      <c r="AB533" s="89">
        <f t="shared" si="126"/>
        <v>-0.16666666666666666</v>
      </c>
      <c r="AC533" s="89">
        <f t="shared" si="127"/>
        <v>-0.9548506783138002</v>
      </c>
      <c r="AD533" s="89">
        <f t="shared" si="134"/>
        <v>0.9117398178763244</v>
      </c>
      <c r="AE533" s="89">
        <f t="shared" si="128"/>
        <v>-0.878482655019533</v>
      </c>
      <c r="AF533" s="34">
        <f t="shared" si="135"/>
        <v>0.7717317751701679</v>
      </c>
    </row>
    <row r="534" spans="8:32" ht="12.75">
      <c r="H534" s="34">
        <f t="shared" si="129"/>
        <v>51.2</v>
      </c>
      <c r="I534" s="34">
        <v>512</v>
      </c>
      <c r="J534" s="34">
        <f t="shared" si="130"/>
        <v>513</v>
      </c>
      <c r="K534" s="34">
        <f>IF(I534&gt;=0,1,0)*Data!$D$3*Data!$D$17</f>
        <v>-2</v>
      </c>
      <c r="L534" s="34">
        <f>IF(I534&gt;99,1,0)*Data!$D$4*Data!$D$17</f>
        <v>4</v>
      </c>
      <c r="M534" s="34">
        <f>IF(I534&gt;199,1,0)*Data!$D$5*Data!$D$17</f>
        <v>-3</v>
      </c>
      <c r="N534" s="34">
        <f>IF(I534&gt;299,1,0)*Data!$D$6*Data!$D$17</f>
        <v>3</v>
      </c>
      <c r="O534" s="34">
        <f>IF(I534&gt;399,1,0)*Data!$D$7*Data!$D$17</f>
        <v>-2</v>
      </c>
      <c r="P534" s="34">
        <f>IF(I534&gt;499,1,0)*Data!$D$8*Data!$D$17</f>
        <v>-2</v>
      </c>
      <c r="Q534" s="34">
        <f>IF(I534&gt;599,1,0)*Data!$D$9*Data!$D$17</f>
        <v>0</v>
      </c>
      <c r="R534" s="34">
        <f t="shared" si="131"/>
        <v>-2</v>
      </c>
      <c r="S534" s="34">
        <f t="shared" si="132"/>
        <v>4</v>
      </c>
      <c r="T534" s="34">
        <f aca="true" t="shared" si="136" ref="T534:T597">R534-$R$20</f>
        <v>-1.8333333333333333</v>
      </c>
      <c r="U534" s="34">
        <f t="shared" si="133"/>
        <v>3.3611111111111107</v>
      </c>
      <c r="V534" s="89">
        <f aca="true" t="shared" si="137" ref="V534:V597">$T$3*I534</f>
        <v>5.36165146212658</v>
      </c>
      <c r="W534" s="89">
        <f aca="true" t="shared" si="138" ref="W534:W597">R534*SIN(V534)</f>
        <v>1.5930598360483934</v>
      </c>
      <c r="X534" s="89">
        <f aca="true" t="shared" si="139" ref="X534:X597">R534*COS(0*V534)</f>
        <v>-2</v>
      </c>
      <c r="Y534" s="89">
        <f aca="true" t="shared" si="140" ref="Y534:Y597">R534*COS(1*V534)</f>
        <v>-1.2091982297247488</v>
      </c>
      <c r="Z534" s="89">
        <f aca="true" t="shared" si="141" ref="Z534:Z597">$W$20*SIN(V534)</f>
        <v>-0.1325189747985718</v>
      </c>
      <c r="AA534" s="89">
        <f aca="true" t="shared" si="142" ref="AA534:AA597">$Y$20*COS(1*V534)</f>
        <v>-0.8328209573885129</v>
      </c>
      <c r="AB534" s="89">
        <f aca="true" t="shared" si="143" ref="AB534:AB597">$X$20</f>
        <v>-0.16666666666666666</v>
      </c>
      <c r="AC534" s="89">
        <f aca="true" t="shared" si="144" ref="AC534:AC597">Z534+AA534</f>
        <v>-0.9653399321870847</v>
      </c>
      <c r="AD534" s="89">
        <f t="shared" si="134"/>
        <v>0.9318811846749653</v>
      </c>
      <c r="AE534" s="89">
        <f aca="true" t="shared" si="145" ref="AE534:AE597">T534-AC534</f>
        <v>-0.8679934011462486</v>
      </c>
      <c r="AF534" s="34">
        <f t="shared" si="135"/>
        <v>0.7534125444334324</v>
      </c>
    </row>
    <row r="535" spans="8:32" ht="12.75">
      <c r="H535" s="34">
        <f aca="true" t="shared" si="146" ref="H535:H598">I535/10</f>
        <v>51.3</v>
      </c>
      <c r="I535" s="34">
        <v>513</v>
      </c>
      <c r="J535" s="34">
        <f aca="true" t="shared" si="147" ref="J535:J598">I535+1</f>
        <v>514</v>
      </c>
      <c r="K535" s="34">
        <f>IF(I535&gt;=0,1,0)*Data!$D$3*Data!$D$17</f>
        <v>-2</v>
      </c>
      <c r="L535" s="34">
        <f>IF(I535&gt;99,1,0)*Data!$D$4*Data!$D$17</f>
        <v>4</v>
      </c>
      <c r="M535" s="34">
        <f>IF(I535&gt;199,1,0)*Data!$D$5*Data!$D$17</f>
        <v>-3</v>
      </c>
      <c r="N535" s="34">
        <f>IF(I535&gt;299,1,0)*Data!$D$6*Data!$D$17</f>
        <v>3</v>
      </c>
      <c r="O535" s="34">
        <f>IF(I535&gt;399,1,0)*Data!$D$7*Data!$D$17</f>
        <v>-2</v>
      </c>
      <c r="P535" s="34">
        <f>IF(I535&gt;499,1,0)*Data!$D$8*Data!$D$17</f>
        <v>-2</v>
      </c>
      <c r="Q535" s="34">
        <f>IF(I535&gt;599,1,0)*Data!$D$9*Data!$D$17</f>
        <v>0</v>
      </c>
      <c r="R535" s="34">
        <f aca="true" t="shared" si="148" ref="R535:R598">(K535+L535+M535+N535+O535+P535+Q535)</f>
        <v>-2</v>
      </c>
      <c r="S535" s="34">
        <f aca="true" t="shared" si="149" ref="S535:S598">R535*R535</f>
        <v>4</v>
      </c>
      <c r="T535" s="34">
        <f t="shared" si="136"/>
        <v>-1.8333333333333333</v>
      </c>
      <c r="U535" s="34">
        <f aca="true" t="shared" si="150" ref="U535:U598">T535*T535</f>
        <v>3.3611111111111107</v>
      </c>
      <c r="V535" s="89">
        <f t="shared" si="137"/>
        <v>5.372123437638546</v>
      </c>
      <c r="W535" s="89">
        <f t="shared" si="138"/>
        <v>1.5803100247513813</v>
      </c>
      <c r="X535" s="89">
        <f t="shared" si="139"/>
        <v>-2</v>
      </c>
      <c r="Y535" s="89">
        <f t="shared" si="140"/>
        <v>-1.2258141073059523</v>
      </c>
      <c r="Z535" s="89">
        <f t="shared" si="141"/>
        <v>-0.13145837940615618</v>
      </c>
      <c r="AA535" s="89">
        <f t="shared" si="142"/>
        <v>-0.8442649462522563</v>
      </c>
      <c r="AB535" s="89">
        <f t="shared" si="143"/>
        <v>-0.16666666666666666</v>
      </c>
      <c r="AC535" s="89">
        <f t="shared" si="144"/>
        <v>-0.9757233256584126</v>
      </c>
      <c r="AD535" s="89">
        <f aca="true" t="shared" si="151" ref="AD535:AD598">AC535*AC535</f>
        <v>0.9520360082339127</v>
      </c>
      <c r="AE535" s="89">
        <f t="shared" si="145"/>
        <v>-0.8576100076749207</v>
      </c>
      <c r="AF535" s="34">
        <f aca="true" t="shared" si="152" ref="AF535:AF598">AE535*AE535</f>
        <v>0.7354949252641775</v>
      </c>
    </row>
    <row r="536" spans="8:32" ht="12.75">
      <c r="H536" s="34">
        <f t="shared" si="146"/>
        <v>51.4</v>
      </c>
      <c r="I536" s="34">
        <v>514</v>
      </c>
      <c r="J536" s="34">
        <f t="shared" si="147"/>
        <v>515</v>
      </c>
      <c r="K536" s="34">
        <f>IF(I536&gt;=0,1,0)*Data!$D$3*Data!$D$17</f>
        <v>-2</v>
      </c>
      <c r="L536" s="34">
        <f>IF(I536&gt;99,1,0)*Data!$D$4*Data!$D$17</f>
        <v>4</v>
      </c>
      <c r="M536" s="34">
        <f>IF(I536&gt;199,1,0)*Data!$D$5*Data!$D$17</f>
        <v>-3</v>
      </c>
      <c r="N536" s="34">
        <f>IF(I536&gt;299,1,0)*Data!$D$6*Data!$D$17</f>
        <v>3</v>
      </c>
      <c r="O536" s="34">
        <f>IF(I536&gt;399,1,0)*Data!$D$7*Data!$D$17</f>
        <v>-2</v>
      </c>
      <c r="P536" s="34">
        <f>IF(I536&gt;499,1,0)*Data!$D$8*Data!$D$17</f>
        <v>-2</v>
      </c>
      <c r="Q536" s="34">
        <f>IF(I536&gt;599,1,0)*Data!$D$9*Data!$D$17</f>
        <v>0</v>
      </c>
      <c r="R536" s="34">
        <f t="shared" si="148"/>
        <v>-2</v>
      </c>
      <c r="S536" s="34">
        <f t="shared" si="149"/>
        <v>4</v>
      </c>
      <c r="T536" s="34">
        <f t="shared" si="136"/>
        <v>-1.8333333333333333</v>
      </c>
      <c r="U536" s="34">
        <f t="shared" si="150"/>
        <v>3.3611111111111107</v>
      </c>
      <c r="V536" s="89">
        <f t="shared" si="137"/>
        <v>5.382595413150511</v>
      </c>
      <c r="W536" s="89">
        <f t="shared" si="138"/>
        <v>1.5673869146516808</v>
      </c>
      <c r="X536" s="89">
        <f t="shared" si="139"/>
        <v>-2</v>
      </c>
      <c r="Y536" s="89">
        <f t="shared" si="140"/>
        <v>-1.242295560556619</v>
      </c>
      <c r="Z536" s="89">
        <f t="shared" si="141"/>
        <v>-0.13038336812103749</v>
      </c>
      <c r="AA536" s="89">
        <f t="shared" si="142"/>
        <v>-0.8556163519506411</v>
      </c>
      <c r="AB536" s="89">
        <f t="shared" si="143"/>
        <v>-0.16666666666666666</v>
      </c>
      <c r="AC536" s="89">
        <f t="shared" si="144"/>
        <v>-0.9859997200716786</v>
      </c>
      <c r="AD536" s="89">
        <f t="shared" si="151"/>
        <v>0.9721954479814285</v>
      </c>
      <c r="AE536" s="89">
        <f t="shared" si="145"/>
        <v>-0.8473336132616547</v>
      </c>
      <c r="AF536" s="34">
        <f t="shared" si="152"/>
        <v>0.7179742521630514</v>
      </c>
    </row>
    <row r="537" spans="8:32" ht="12.75">
      <c r="H537" s="34">
        <f t="shared" si="146"/>
        <v>51.5</v>
      </c>
      <c r="I537" s="34">
        <v>515</v>
      </c>
      <c r="J537" s="34">
        <f t="shared" si="147"/>
        <v>516</v>
      </c>
      <c r="K537" s="34">
        <f>IF(I537&gt;=0,1,0)*Data!$D$3*Data!$D$17</f>
        <v>-2</v>
      </c>
      <c r="L537" s="34">
        <f>IF(I537&gt;99,1,0)*Data!$D$4*Data!$D$17</f>
        <v>4</v>
      </c>
      <c r="M537" s="34">
        <f>IF(I537&gt;199,1,0)*Data!$D$5*Data!$D$17</f>
        <v>-3</v>
      </c>
      <c r="N537" s="34">
        <f>IF(I537&gt;299,1,0)*Data!$D$6*Data!$D$17</f>
        <v>3</v>
      </c>
      <c r="O537" s="34">
        <f>IF(I537&gt;399,1,0)*Data!$D$7*Data!$D$17</f>
        <v>-2</v>
      </c>
      <c r="P537" s="34">
        <f>IF(I537&gt;499,1,0)*Data!$D$8*Data!$D$17</f>
        <v>-2</v>
      </c>
      <c r="Q537" s="34">
        <f>IF(I537&gt;599,1,0)*Data!$D$9*Data!$D$17</f>
        <v>0</v>
      </c>
      <c r="R537" s="34">
        <f t="shared" si="148"/>
        <v>-2</v>
      </c>
      <c r="S537" s="34">
        <f t="shared" si="149"/>
        <v>4</v>
      </c>
      <c r="T537" s="34">
        <f t="shared" si="136"/>
        <v>-1.8333333333333333</v>
      </c>
      <c r="U537" s="34">
        <f t="shared" si="150"/>
        <v>3.3611111111111107</v>
      </c>
      <c r="V537" s="89">
        <f t="shared" si="137"/>
        <v>5.393067388662478</v>
      </c>
      <c r="W537" s="89">
        <f t="shared" si="138"/>
        <v>1.5542919229139427</v>
      </c>
      <c r="X537" s="89">
        <f t="shared" si="139"/>
        <v>-2</v>
      </c>
      <c r="Y537" s="89">
        <f t="shared" si="140"/>
        <v>-1.2586407820996737</v>
      </c>
      <c r="Z537" s="89">
        <f t="shared" si="141"/>
        <v>-0.12929405883031722</v>
      </c>
      <c r="AA537" s="89">
        <f t="shared" si="142"/>
        <v>-0.8668739296741156</v>
      </c>
      <c r="AB537" s="89">
        <f t="shared" si="143"/>
        <v>-0.16666666666666666</v>
      </c>
      <c r="AC537" s="89">
        <f t="shared" si="144"/>
        <v>-0.9961679885044328</v>
      </c>
      <c r="AD537" s="89">
        <f t="shared" si="151"/>
        <v>0.9923506613209677</v>
      </c>
      <c r="AE537" s="89">
        <f t="shared" si="145"/>
        <v>-0.8371653448289005</v>
      </c>
      <c r="AF537" s="34">
        <f t="shared" si="152"/>
        <v>0.7008458145824918</v>
      </c>
    </row>
    <row r="538" spans="8:32" ht="12.75">
      <c r="H538" s="34">
        <f t="shared" si="146"/>
        <v>51.6</v>
      </c>
      <c r="I538" s="34">
        <v>516</v>
      </c>
      <c r="J538" s="34">
        <f t="shared" si="147"/>
        <v>517</v>
      </c>
      <c r="K538" s="34">
        <f>IF(I538&gt;=0,1,0)*Data!$D$3*Data!$D$17</f>
        <v>-2</v>
      </c>
      <c r="L538" s="34">
        <f>IF(I538&gt;99,1,0)*Data!$D$4*Data!$D$17</f>
        <v>4</v>
      </c>
      <c r="M538" s="34">
        <f>IF(I538&gt;199,1,0)*Data!$D$5*Data!$D$17</f>
        <v>-3</v>
      </c>
      <c r="N538" s="34">
        <f>IF(I538&gt;299,1,0)*Data!$D$6*Data!$D$17</f>
        <v>3</v>
      </c>
      <c r="O538" s="34">
        <f>IF(I538&gt;399,1,0)*Data!$D$7*Data!$D$17</f>
        <v>-2</v>
      </c>
      <c r="P538" s="34">
        <f>IF(I538&gt;499,1,0)*Data!$D$8*Data!$D$17</f>
        <v>-2</v>
      </c>
      <c r="Q538" s="34">
        <f>IF(I538&gt;599,1,0)*Data!$D$9*Data!$D$17</f>
        <v>0</v>
      </c>
      <c r="R538" s="34">
        <f t="shared" si="148"/>
        <v>-2</v>
      </c>
      <c r="S538" s="34">
        <f t="shared" si="149"/>
        <v>4</v>
      </c>
      <c r="T538" s="34">
        <f t="shared" si="136"/>
        <v>-1.8333333333333333</v>
      </c>
      <c r="U538" s="34">
        <f t="shared" si="150"/>
        <v>3.3611111111111107</v>
      </c>
      <c r="V538" s="89">
        <f t="shared" si="137"/>
        <v>5.403539364174444</v>
      </c>
      <c r="W538" s="89">
        <f t="shared" si="138"/>
        <v>1.5410264855515792</v>
      </c>
      <c r="X538" s="89">
        <f t="shared" si="139"/>
        <v>-2</v>
      </c>
      <c r="Y538" s="89">
        <f t="shared" si="140"/>
        <v>-1.2748479794973786</v>
      </c>
      <c r="Z538" s="89">
        <f t="shared" si="141"/>
        <v>-0.12819057098903458</v>
      </c>
      <c r="AA538" s="89">
        <f t="shared" si="142"/>
        <v>-0.8780364449024199</v>
      </c>
      <c r="AB538" s="89">
        <f t="shared" si="143"/>
        <v>-0.16666666666666666</v>
      </c>
      <c r="AC538" s="89">
        <f t="shared" si="144"/>
        <v>-1.0062270158914546</v>
      </c>
      <c r="AD538" s="89">
        <f t="shared" si="151"/>
        <v>1.0124928075098216</v>
      </c>
      <c r="AE538" s="89">
        <f t="shared" si="145"/>
        <v>-0.8271063174418787</v>
      </c>
      <c r="AF538" s="34">
        <f t="shared" si="152"/>
        <v>0.6841048603522658</v>
      </c>
    </row>
    <row r="539" spans="8:32" ht="12.75">
      <c r="H539" s="34">
        <f t="shared" si="146"/>
        <v>51.7</v>
      </c>
      <c r="I539" s="34">
        <v>517</v>
      </c>
      <c r="J539" s="34">
        <f t="shared" si="147"/>
        <v>518</v>
      </c>
      <c r="K539" s="34">
        <f>IF(I539&gt;=0,1,0)*Data!$D$3*Data!$D$17</f>
        <v>-2</v>
      </c>
      <c r="L539" s="34">
        <f>IF(I539&gt;99,1,0)*Data!$D$4*Data!$D$17</f>
        <v>4</v>
      </c>
      <c r="M539" s="34">
        <f>IF(I539&gt;199,1,0)*Data!$D$5*Data!$D$17</f>
        <v>-3</v>
      </c>
      <c r="N539" s="34">
        <f>IF(I539&gt;299,1,0)*Data!$D$6*Data!$D$17</f>
        <v>3</v>
      </c>
      <c r="O539" s="34">
        <f>IF(I539&gt;399,1,0)*Data!$D$7*Data!$D$17</f>
        <v>-2</v>
      </c>
      <c r="P539" s="34">
        <f>IF(I539&gt;499,1,0)*Data!$D$8*Data!$D$17</f>
        <v>-2</v>
      </c>
      <c r="Q539" s="34">
        <f>IF(I539&gt;599,1,0)*Data!$D$9*Data!$D$17</f>
        <v>0</v>
      </c>
      <c r="R539" s="34">
        <f t="shared" si="148"/>
        <v>-2</v>
      </c>
      <c r="S539" s="34">
        <f t="shared" si="149"/>
        <v>4</v>
      </c>
      <c r="T539" s="34">
        <f t="shared" si="136"/>
        <v>-1.8333333333333333</v>
      </c>
      <c r="U539" s="34">
        <f t="shared" si="150"/>
        <v>3.3611111111111107</v>
      </c>
      <c r="V539" s="89">
        <f t="shared" si="137"/>
        <v>5.41401133968641</v>
      </c>
      <c r="W539" s="89">
        <f t="shared" si="138"/>
        <v>1.5275920572692847</v>
      </c>
      <c r="X539" s="89">
        <f t="shared" si="139"/>
        <v>-2</v>
      </c>
      <c r="Y539" s="89">
        <f t="shared" si="140"/>
        <v>-1.2909153754479006</v>
      </c>
      <c r="Z539" s="89">
        <f t="shared" si="141"/>
        <v>-0.12707302560706657</v>
      </c>
      <c r="AA539" s="89">
        <f t="shared" si="142"/>
        <v>-0.8891026735399693</v>
      </c>
      <c r="AB539" s="89">
        <f t="shared" si="143"/>
        <v>-0.16666666666666666</v>
      </c>
      <c r="AC539" s="89">
        <f t="shared" si="144"/>
        <v>-1.0161756991470359</v>
      </c>
      <c r="AD539" s="89">
        <f t="shared" si="151"/>
        <v>1.0326130515369671</v>
      </c>
      <c r="AE539" s="89">
        <f t="shared" si="145"/>
        <v>-0.8171576341862974</v>
      </c>
      <c r="AF539" s="34">
        <f t="shared" si="152"/>
        <v>0.6677465991089466</v>
      </c>
    </row>
    <row r="540" spans="8:32" ht="12.75">
      <c r="H540" s="34">
        <f t="shared" si="146"/>
        <v>51.8</v>
      </c>
      <c r="I540" s="34">
        <v>518</v>
      </c>
      <c r="J540" s="34">
        <f t="shared" si="147"/>
        <v>519</v>
      </c>
      <c r="K540" s="34">
        <f>IF(I540&gt;=0,1,0)*Data!$D$3*Data!$D$17</f>
        <v>-2</v>
      </c>
      <c r="L540" s="34">
        <f>IF(I540&gt;99,1,0)*Data!$D$4*Data!$D$17</f>
        <v>4</v>
      </c>
      <c r="M540" s="34">
        <f>IF(I540&gt;199,1,0)*Data!$D$5*Data!$D$17</f>
        <v>-3</v>
      </c>
      <c r="N540" s="34">
        <f>IF(I540&gt;299,1,0)*Data!$D$6*Data!$D$17</f>
        <v>3</v>
      </c>
      <c r="O540" s="34">
        <f>IF(I540&gt;399,1,0)*Data!$D$7*Data!$D$17</f>
        <v>-2</v>
      </c>
      <c r="P540" s="34">
        <f>IF(I540&gt;499,1,0)*Data!$D$8*Data!$D$17</f>
        <v>-2</v>
      </c>
      <c r="Q540" s="34">
        <f>IF(I540&gt;599,1,0)*Data!$D$9*Data!$D$17</f>
        <v>0</v>
      </c>
      <c r="R540" s="34">
        <f t="shared" si="148"/>
        <v>-2</v>
      </c>
      <c r="S540" s="34">
        <f t="shared" si="149"/>
        <v>4</v>
      </c>
      <c r="T540" s="34">
        <f t="shared" si="136"/>
        <v>-1.8333333333333333</v>
      </c>
      <c r="U540" s="34">
        <f t="shared" si="150"/>
        <v>3.3611111111111107</v>
      </c>
      <c r="V540" s="89">
        <f t="shared" si="137"/>
        <v>5.424483315198375</v>
      </c>
      <c r="W540" s="89">
        <f t="shared" si="138"/>
        <v>1.5139901113035141</v>
      </c>
      <c r="X540" s="89">
        <f t="shared" si="139"/>
        <v>-2</v>
      </c>
      <c r="Y540" s="89">
        <f t="shared" si="140"/>
        <v>-1.3068412079802094</v>
      </c>
      <c r="Z540" s="89">
        <f t="shared" si="141"/>
        <v>-0.12594154523585802</v>
      </c>
      <c r="AA540" s="89">
        <f t="shared" si="142"/>
        <v>-0.9000714020500877</v>
      </c>
      <c r="AB540" s="89">
        <f t="shared" si="143"/>
        <v>-0.16666666666666666</v>
      </c>
      <c r="AC540" s="89">
        <f t="shared" si="144"/>
        <v>-1.0260129472859458</v>
      </c>
      <c r="AD540" s="89">
        <f t="shared" si="151"/>
        <v>1.052702567998393</v>
      </c>
      <c r="AE540" s="89">
        <f t="shared" si="145"/>
        <v>-0.8073203860473874</v>
      </c>
      <c r="AF540" s="34">
        <f t="shared" si="152"/>
        <v>0.6517662057277027</v>
      </c>
    </row>
    <row r="541" spans="8:32" ht="12.75">
      <c r="H541" s="34">
        <f t="shared" si="146"/>
        <v>51.9</v>
      </c>
      <c r="I541" s="34">
        <v>519</v>
      </c>
      <c r="J541" s="34">
        <f t="shared" si="147"/>
        <v>520</v>
      </c>
      <c r="K541" s="34">
        <f>IF(I541&gt;=0,1,0)*Data!$D$3*Data!$D$17</f>
        <v>-2</v>
      </c>
      <c r="L541" s="34">
        <f>IF(I541&gt;99,1,0)*Data!$D$4*Data!$D$17</f>
        <v>4</v>
      </c>
      <c r="M541" s="34">
        <f>IF(I541&gt;199,1,0)*Data!$D$5*Data!$D$17</f>
        <v>-3</v>
      </c>
      <c r="N541" s="34">
        <f>IF(I541&gt;299,1,0)*Data!$D$6*Data!$D$17</f>
        <v>3</v>
      </c>
      <c r="O541" s="34">
        <f>IF(I541&gt;399,1,0)*Data!$D$7*Data!$D$17</f>
        <v>-2</v>
      </c>
      <c r="P541" s="34">
        <f>IF(I541&gt;499,1,0)*Data!$D$8*Data!$D$17</f>
        <v>-2</v>
      </c>
      <c r="Q541" s="34">
        <f>IF(I541&gt;599,1,0)*Data!$D$9*Data!$D$17</f>
        <v>0</v>
      </c>
      <c r="R541" s="34">
        <f t="shared" si="148"/>
        <v>-2</v>
      </c>
      <c r="S541" s="34">
        <f t="shared" si="149"/>
        <v>4</v>
      </c>
      <c r="T541" s="34">
        <f t="shared" si="136"/>
        <v>-1.8333333333333333</v>
      </c>
      <c r="U541" s="34">
        <f t="shared" si="150"/>
        <v>3.3611111111111107</v>
      </c>
      <c r="V541" s="89">
        <f t="shared" si="137"/>
        <v>5.434955290710342</v>
      </c>
      <c r="W541" s="89">
        <f t="shared" si="138"/>
        <v>1.50022213926092</v>
      </c>
      <c r="X541" s="89">
        <f t="shared" si="139"/>
        <v>-2</v>
      </c>
      <c r="Y541" s="89">
        <f t="shared" si="140"/>
        <v>-1.3226237306473025</v>
      </c>
      <c r="Z541" s="89">
        <f t="shared" si="141"/>
        <v>-0.12479625395498202</v>
      </c>
      <c r="AA541" s="89">
        <f t="shared" si="142"/>
        <v>-0.9109414275880894</v>
      </c>
      <c r="AB541" s="89">
        <f t="shared" si="143"/>
        <v>-0.16666666666666666</v>
      </c>
      <c r="AC541" s="89">
        <f t="shared" si="144"/>
        <v>-1.0357376815430714</v>
      </c>
      <c r="AD541" s="89">
        <f t="shared" si="151"/>
        <v>1.072752544968217</v>
      </c>
      <c r="AE541" s="89">
        <f t="shared" si="145"/>
        <v>-0.7975956517902618</v>
      </c>
      <c r="AF541" s="34">
        <f t="shared" si="152"/>
        <v>0.6361588237547325</v>
      </c>
    </row>
    <row r="542" spans="8:32" ht="12.75">
      <c r="H542" s="34">
        <f t="shared" si="146"/>
        <v>52</v>
      </c>
      <c r="I542" s="34">
        <v>520</v>
      </c>
      <c r="J542" s="34">
        <f t="shared" si="147"/>
        <v>521</v>
      </c>
      <c r="K542" s="34">
        <f>IF(I542&gt;=0,1,0)*Data!$D$3*Data!$D$17</f>
        <v>-2</v>
      </c>
      <c r="L542" s="34">
        <f>IF(I542&gt;99,1,0)*Data!$D$4*Data!$D$17</f>
        <v>4</v>
      </c>
      <c r="M542" s="34">
        <f>IF(I542&gt;199,1,0)*Data!$D$5*Data!$D$17</f>
        <v>-3</v>
      </c>
      <c r="N542" s="34">
        <f>IF(I542&gt;299,1,0)*Data!$D$6*Data!$D$17</f>
        <v>3</v>
      </c>
      <c r="O542" s="34">
        <f>IF(I542&gt;399,1,0)*Data!$D$7*Data!$D$17</f>
        <v>-2</v>
      </c>
      <c r="P542" s="34">
        <f>IF(I542&gt;499,1,0)*Data!$D$8*Data!$D$17</f>
        <v>-2</v>
      </c>
      <c r="Q542" s="34">
        <f>IF(I542&gt;599,1,0)*Data!$D$9*Data!$D$17</f>
        <v>0</v>
      </c>
      <c r="R542" s="34">
        <f t="shared" si="148"/>
        <v>-2</v>
      </c>
      <c r="S542" s="34">
        <f t="shared" si="149"/>
        <v>4</v>
      </c>
      <c r="T542" s="34">
        <f t="shared" si="136"/>
        <v>-1.8333333333333333</v>
      </c>
      <c r="U542" s="34">
        <f t="shared" si="150"/>
        <v>3.3611111111111107</v>
      </c>
      <c r="V542" s="89">
        <f t="shared" si="137"/>
        <v>5.445427266222308</v>
      </c>
      <c r="W542" s="89">
        <f t="shared" si="138"/>
        <v>1.4862896509547892</v>
      </c>
      <c r="X542" s="89">
        <f t="shared" si="139"/>
        <v>-2</v>
      </c>
      <c r="Y542" s="89">
        <f t="shared" si="140"/>
        <v>-1.3382612127177156</v>
      </c>
      <c r="Z542" s="89">
        <f t="shared" si="141"/>
        <v>-0.12363727735853391</v>
      </c>
      <c r="AA542" s="89">
        <f t="shared" si="142"/>
        <v>-0.9217115581331793</v>
      </c>
      <c r="AB542" s="89">
        <f t="shared" si="143"/>
        <v>-0.16666666666666666</v>
      </c>
      <c r="AC542" s="89">
        <f t="shared" si="144"/>
        <v>-1.0453488354917133</v>
      </c>
      <c r="AD542" s="89">
        <f t="shared" si="151"/>
        <v>1.0927541878638811</v>
      </c>
      <c r="AE542" s="89">
        <f t="shared" si="145"/>
        <v>-0.78798449784162</v>
      </c>
      <c r="AF542" s="34">
        <f t="shared" si="152"/>
        <v>0.6209195688387099</v>
      </c>
    </row>
    <row r="543" spans="8:32" ht="12.75">
      <c r="H543" s="34">
        <f t="shared" si="146"/>
        <v>52.1</v>
      </c>
      <c r="I543" s="34">
        <v>521</v>
      </c>
      <c r="J543" s="34">
        <f t="shared" si="147"/>
        <v>522</v>
      </c>
      <c r="K543" s="34">
        <f>IF(I543&gt;=0,1,0)*Data!$D$3*Data!$D$17</f>
        <v>-2</v>
      </c>
      <c r="L543" s="34">
        <f>IF(I543&gt;99,1,0)*Data!$D$4*Data!$D$17</f>
        <v>4</v>
      </c>
      <c r="M543" s="34">
        <f>IF(I543&gt;199,1,0)*Data!$D$5*Data!$D$17</f>
        <v>-3</v>
      </c>
      <c r="N543" s="34">
        <f>IF(I543&gt;299,1,0)*Data!$D$6*Data!$D$17</f>
        <v>3</v>
      </c>
      <c r="O543" s="34">
        <f>IF(I543&gt;399,1,0)*Data!$D$7*Data!$D$17</f>
        <v>-2</v>
      </c>
      <c r="P543" s="34">
        <f>IF(I543&gt;499,1,0)*Data!$D$8*Data!$D$17</f>
        <v>-2</v>
      </c>
      <c r="Q543" s="34">
        <f>IF(I543&gt;599,1,0)*Data!$D$9*Data!$D$17</f>
        <v>0</v>
      </c>
      <c r="R543" s="34">
        <f t="shared" si="148"/>
        <v>-2</v>
      </c>
      <c r="S543" s="34">
        <f t="shared" si="149"/>
        <v>4</v>
      </c>
      <c r="T543" s="34">
        <f t="shared" si="136"/>
        <v>-1.8333333333333333</v>
      </c>
      <c r="U543" s="34">
        <f t="shared" si="150"/>
        <v>3.3611111111111107</v>
      </c>
      <c r="V543" s="89">
        <f t="shared" si="137"/>
        <v>5.455899241734274</v>
      </c>
      <c r="W543" s="89">
        <f t="shared" si="138"/>
        <v>1.472194174239469</v>
      </c>
      <c r="X543" s="89">
        <f t="shared" si="139"/>
        <v>-2</v>
      </c>
      <c r="Y543" s="89">
        <f t="shared" si="140"/>
        <v>-1.353751939365321</v>
      </c>
      <c r="Z543" s="89">
        <f t="shared" si="141"/>
        <v>-0.12246474254135796</v>
      </c>
      <c r="AA543" s="89">
        <f t="shared" si="142"/>
        <v>-0.9323806126191746</v>
      </c>
      <c r="AB543" s="89">
        <f t="shared" si="143"/>
        <v>-0.16666666666666666</v>
      </c>
      <c r="AC543" s="89">
        <f t="shared" si="144"/>
        <v>-1.0548453551605326</v>
      </c>
      <c r="AD543" s="89">
        <f t="shared" si="151"/>
        <v>1.1126987233037502</v>
      </c>
      <c r="AE543" s="89">
        <f t="shared" si="145"/>
        <v>-0.7784879781728007</v>
      </c>
      <c r="AF543" s="34">
        <f t="shared" si="152"/>
        <v>0.606043532159575</v>
      </c>
    </row>
    <row r="544" spans="8:32" ht="12.75">
      <c r="H544" s="34">
        <f t="shared" si="146"/>
        <v>52.2</v>
      </c>
      <c r="I544" s="34">
        <v>522</v>
      </c>
      <c r="J544" s="34">
        <f t="shared" si="147"/>
        <v>523</v>
      </c>
      <c r="K544" s="34">
        <f>IF(I544&gt;=0,1,0)*Data!$D$3*Data!$D$17</f>
        <v>-2</v>
      </c>
      <c r="L544" s="34">
        <f>IF(I544&gt;99,1,0)*Data!$D$4*Data!$D$17</f>
        <v>4</v>
      </c>
      <c r="M544" s="34">
        <f>IF(I544&gt;199,1,0)*Data!$D$5*Data!$D$17</f>
        <v>-3</v>
      </c>
      <c r="N544" s="34">
        <f>IF(I544&gt;299,1,0)*Data!$D$6*Data!$D$17</f>
        <v>3</v>
      </c>
      <c r="O544" s="34">
        <f>IF(I544&gt;399,1,0)*Data!$D$7*Data!$D$17</f>
        <v>-2</v>
      </c>
      <c r="P544" s="34">
        <f>IF(I544&gt;499,1,0)*Data!$D$8*Data!$D$17</f>
        <v>-2</v>
      </c>
      <c r="Q544" s="34">
        <f>IF(I544&gt;599,1,0)*Data!$D$9*Data!$D$17</f>
        <v>0</v>
      </c>
      <c r="R544" s="34">
        <f t="shared" si="148"/>
        <v>-2</v>
      </c>
      <c r="S544" s="34">
        <f t="shared" si="149"/>
        <v>4</v>
      </c>
      <c r="T544" s="34">
        <f t="shared" si="136"/>
        <v>-1.8333333333333333</v>
      </c>
      <c r="U544" s="34">
        <f t="shared" si="150"/>
        <v>3.3611111111111107</v>
      </c>
      <c r="V544" s="89">
        <f t="shared" si="137"/>
        <v>5.466371217246239</v>
      </c>
      <c r="W544" s="89">
        <f t="shared" si="138"/>
        <v>1.4579372548428242</v>
      </c>
      <c r="X544" s="89">
        <f t="shared" si="139"/>
        <v>-2</v>
      </c>
      <c r="Y544" s="89">
        <f t="shared" si="140"/>
        <v>-1.369094211857376</v>
      </c>
      <c r="Z544" s="89">
        <f t="shared" si="141"/>
        <v>-0.12127877808511021</v>
      </c>
      <c r="AA544" s="89">
        <f t="shared" si="142"/>
        <v>-0.9429474210640209</v>
      </c>
      <c r="AB544" s="89">
        <f t="shared" si="143"/>
        <v>-0.16666666666666666</v>
      </c>
      <c r="AC544" s="89">
        <f t="shared" si="144"/>
        <v>-1.064226199149131</v>
      </c>
      <c r="AD544" s="89">
        <f t="shared" si="151"/>
        <v>1.132577402955406</v>
      </c>
      <c r="AE544" s="89">
        <f t="shared" si="145"/>
        <v>-0.7691071341842022</v>
      </c>
      <c r="AF544" s="34">
        <f t="shared" si="152"/>
        <v>0.5915257838530363</v>
      </c>
    </row>
    <row r="545" spans="8:32" ht="12.75">
      <c r="H545" s="34">
        <f t="shared" si="146"/>
        <v>52.3</v>
      </c>
      <c r="I545" s="34">
        <v>523</v>
      </c>
      <c r="J545" s="34">
        <f t="shared" si="147"/>
        <v>524</v>
      </c>
      <c r="K545" s="34">
        <f>IF(I545&gt;=0,1,0)*Data!$D$3*Data!$D$17</f>
        <v>-2</v>
      </c>
      <c r="L545" s="34">
        <f>IF(I545&gt;99,1,0)*Data!$D$4*Data!$D$17</f>
        <v>4</v>
      </c>
      <c r="M545" s="34">
        <f>IF(I545&gt;199,1,0)*Data!$D$5*Data!$D$17</f>
        <v>-3</v>
      </c>
      <c r="N545" s="34">
        <f>IF(I545&gt;299,1,0)*Data!$D$6*Data!$D$17</f>
        <v>3</v>
      </c>
      <c r="O545" s="34">
        <f>IF(I545&gt;399,1,0)*Data!$D$7*Data!$D$17</f>
        <v>-2</v>
      </c>
      <c r="P545" s="34">
        <f>IF(I545&gt;499,1,0)*Data!$D$8*Data!$D$17</f>
        <v>-2</v>
      </c>
      <c r="Q545" s="34">
        <f>IF(I545&gt;599,1,0)*Data!$D$9*Data!$D$17</f>
        <v>0</v>
      </c>
      <c r="R545" s="34">
        <f t="shared" si="148"/>
        <v>-2</v>
      </c>
      <c r="S545" s="34">
        <f t="shared" si="149"/>
        <v>4</v>
      </c>
      <c r="T545" s="34">
        <f t="shared" si="136"/>
        <v>-1.8333333333333333</v>
      </c>
      <c r="U545" s="34">
        <f t="shared" si="150"/>
        <v>3.3611111111111107</v>
      </c>
      <c r="V545" s="89">
        <f t="shared" si="137"/>
        <v>5.4768431927582055</v>
      </c>
      <c r="W545" s="89">
        <f t="shared" si="138"/>
        <v>1.4435204561967254</v>
      </c>
      <c r="X545" s="89">
        <f t="shared" si="139"/>
        <v>-2</v>
      </c>
      <c r="Y545" s="89">
        <f t="shared" si="140"/>
        <v>-1.3842863477408127</v>
      </c>
      <c r="Z545" s="89">
        <f t="shared" si="141"/>
        <v>-0.12007951404415776</v>
      </c>
      <c r="AA545" s="89">
        <f t="shared" si="142"/>
        <v>-0.9534108246980969</v>
      </c>
      <c r="AB545" s="89">
        <f t="shared" si="143"/>
        <v>-0.16666666666666666</v>
      </c>
      <c r="AC545" s="89">
        <f t="shared" si="144"/>
        <v>-1.0734903387422547</v>
      </c>
      <c r="AD545" s="89">
        <f t="shared" si="151"/>
        <v>1.1523815073729609</v>
      </c>
      <c r="AE545" s="89">
        <f t="shared" si="145"/>
        <v>-0.7598429945910785</v>
      </c>
      <c r="AF545" s="34">
        <f t="shared" si="152"/>
        <v>0.5773613764291378</v>
      </c>
    </row>
    <row r="546" spans="8:32" ht="12.75">
      <c r="H546" s="34">
        <f t="shared" si="146"/>
        <v>52.4</v>
      </c>
      <c r="I546" s="34">
        <v>524</v>
      </c>
      <c r="J546" s="34">
        <f t="shared" si="147"/>
        <v>525</v>
      </c>
      <c r="K546" s="34">
        <f>IF(I546&gt;=0,1,0)*Data!$D$3*Data!$D$17</f>
        <v>-2</v>
      </c>
      <c r="L546" s="34">
        <f>IF(I546&gt;99,1,0)*Data!$D$4*Data!$D$17</f>
        <v>4</v>
      </c>
      <c r="M546" s="34">
        <f>IF(I546&gt;199,1,0)*Data!$D$5*Data!$D$17</f>
        <v>-3</v>
      </c>
      <c r="N546" s="34">
        <f>IF(I546&gt;299,1,0)*Data!$D$6*Data!$D$17</f>
        <v>3</v>
      </c>
      <c r="O546" s="34">
        <f>IF(I546&gt;399,1,0)*Data!$D$7*Data!$D$17</f>
        <v>-2</v>
      </c>
      <c r="P546" s="34">
        <f>IF(I546&gt;499,1,0)*Data!$D$8*Data!$D$17</f>
        <v>-2</v>
      </c>
      <c r="Q546" s="34">
        <f>IF(I546&gt;599,1,0)*Data!$D$9*Data!$D$17</f>
        <v>0</v>
      </c>
      <c r="R546" s="34">
        <f t="shared" si="148"/>
        <v>-2</v>
      </c>
      <c r="S546" s="34">
        <f t="shared" si="149"/>
        <v>4</v>
      </c>
      <c r="T546" s="34">
        <f t="shared" si="136"/>
        <v>-1.8333333333333333</v>
      </c>
      <c r="U546" s="34">
        <f t="shared" si="150"/>
        <v>3.3611111111111107</v>
      </c>
      <c r="V546" s="89">
        <f t="shared" si="137"/>
        <v>5.487315168270172</v>
      </c>
      <c r="W546" s="89">
        <f t="shared" si="138"/>
        <v>1.4289453592656074</v>
      </c>
      <c r="X546" s="89">
        <f t="shared" si="139"/>
        <v>-2</v>
      </c>
      <c r="Y546" s="89">
        <f t="shared" si="140"/>
        <v>-1.3993266810267302</v>
      </c>
      <c r="Z546" s="89">
        <f t="shared" si="141"/>
        <v>-0.11886708193131722</v>
      </c>
      <c r="AA546" s="89">
        <f t="shared" si="142"/>
        <v>-0.9637696760912812</v>
      </c>
      <c r="AB546" s="89">
        <f t="shared" si="143"/>
        <v>-0.16666666666666666</v>
      </c>
      <c r="AC546" s="89">
        <f t="shared" si="144"/>
        <v>-1.0826367580225984</v>
      </c>
      <c r="AD546" s="89">
        <f t="shared" si="151"/>
        <v>1.1721023498216823</v>
      </c>
      <c r="AE546" s="89">
        <f t="shared" si="145"/>
        <v>-0.7506965753107349</v>
      </c>
      <c r="AF546" s="34">
        <f t="shared" si="152"/>
        <v>0.5635453481832658</v>
      </c>
    </row>
    <row r="547" spans="8:32" ht="12.75">
      <c r="H547" s="34">
        <f t="shared" si="146"/>
        <v>52.5</v>
      </c>
      <c r="I547" s="34">
        <v>525</v>
      </c>
      <c r="J547" s="34">
        <f t="shared" si="147"/>
        <v>526</v>
      </c>
      <c r="K547" s="34">
        <f>IF(I547&gt;=0,1,0)*Data!$D$3*Data!$D$17</f>
        <v>-2</v>
      </c>
      <c r="L547" s="34">
        <f>IF(I547&gt;99,1,0)*Data!$D$4*Data!$D$17</f>
        <v>4</v>
      </c>
      <c r="M547" s="34">
        <f>IF(I547&gt;199,1,0)*Data!$D$5*Data!$D$17</f>
        <v>-3</v>
      </c>
      <c r="N547" s="34">
        <f>IF(I547&gt;299,1,0)*Data!$D$6*Data!$D$17</f>
        <v>3</v>
      </c>
      <c r="O547" s="34">
        <f>IF(I547&gt;399,1,0)*Data!$D$7*Data!$D$17</f>
        <v>-2</v>
      </c>
      <c r="P547" s="34">
        <f>IF(I547&gt;499,1,0)*Data!$D$8*Data!$D$17</f>
        <v>-2</v>
      </c>
      <c r="Q547" s="34">
        <f>IF(I547&gt;599,1,0)*Data!$D$9*Data!$D$17</f>
        <v>0</v>
      </c>
      <c r="R547" s="34">
        <f t="shared" si="148"/>
        <v>-2</v>
      </c>
      <c r="S547" s="34">
        <f t="shared" si="149"/>
        <v>4</v>
      </c>
      <c r="T547" s="34">
        <f t="shared" si="136"/>
        <v>-1.8333333333333333</v>
      </c>
      <c r="U547" s="34">
        <f t="shared" si="150"/>
        <v>3.3611111111111107</v>
      </c>
      <c r="V547" s="89">
        <f t="shared" si="137"/>
        <v>5.497787143782138</v>
      </c>
      <c r="W547" s="89">
        <f t="shared" si="138"/>
        <v>1.4142135623730954</v>
      </c>
      <c r="X547" s="89">
        <f t="shared" si="139"/>
        <v>-2</v>
      </c>
      <c r="Y547" s="89">
        <f t="shared" si="140"/>
        <v>-1.4142135623730947</v>
      </c>
      <c r="Z547" s="89">
        <f t="shared" si="141"/>
        <v>-0.11764161470343264</v>
      </c>
      <c r="AA547" s="89">
        <f t="shared" si="142"/>
        <v>-0.9740228392787849</v>
      </c>
      <c r="AB547" s="89">
        <f t="shared" si="143"/>
        <v>-0.16666666666666666</v>
      </c>
      <c r="AC547" s="89">
        <f t="shared" si="144"/>
        <v>-1.0916644539822176</v>
      </c>
      <c r="AD547" s="89">
        <f t="shared" si="151"/>
        <v>1.191731280088293</v>
      </c>
      <c r="AE547" s="89">
        <f t="shared" si="145"/>
        <v>-0.7416688793511157</v>
      </c>
      <c r="AF547" s="34">
        <f t="shared" si="152"/>
        <v>0.5500727265979398</v>
      </c>
    </row>
    <row r="548" spans="8:32" ht="12.75">
      <c r="H548" s="34">
        <f t="shared" si="146"/>
        <v>52.6</v>
      </c>
      <c r="I548" s="34">
        <v>526</v>
      </c>
      <c r="J548" s="34">
        <f t="shared" si="147"/>
        <v>527</v>
      </c>
      <c r="K548" s="34">
        <f>IF(I548&gt;=0,1,0)*Data!$D$3*Data!$D$17</f>
        <v>-2</v>
      </c>
      <c r="L548" s="34">
        <f>IF(I548&gt;99,1,0)*Data!$D$4*Data!$D$17</f>
        <v>4</v>
      </c>
      <c r="M548" s="34">
        <f>IF(I548&gt;199,1,0)*Data!$D$5*Data!$D$17</f>
        <v>-3</v>
      </c>
      <c r="N548" s="34">
        <f>IF(I548&gt;299,1,0)*Data!$D$6*Data!$D$17</f>
        <v>3</v>
      </c>
      <c r="O548" s="34">
        <f>IF(I548&gt;399,1,0)*Data!$D$7*Data!$D$17</f>
        <v>-2</v>
      </c>
      <c r="P548" s="34">
        <f>IF(I548&gt;499,1,0)*Data!$D$8*Data!$D$17</f>
        <v>-2</v>
      </c>
      <c r="Q548" s="34">
        <f>IF(I548&gt;599,1,0)*Data!$D$9*Data!$D$17</f>
        <v>0</v>
      </c>
      <c r="R548" s="34">
        <f t="shared" si="148"/>
        <v>-2</v>
      </c>
      <c r="S548" s="34">
        <f t="shared" si="149"/>
        <v>4</v>
      </c>
      <c r="T548" s="34">
        <f t="shared" si="136"/>
        <v>-1.8333333333333333</v>
      </c>
      <c r="U548" s="34">
        <f t="shared" si="150"/>
        <v>3.3611111111111107</v>
      </c>
      <c r="V548" s="89">
        <f t="shared" si="137"/>
        <v>5.508259119294103</v>
      </c>
      <c r="W548" s="89">
        <f t="shared" si="138"/>
        <v>1.399326681026732</v>
      </c>
      <c r="X548" s="89">
        <f t="shared" si="139"/>
        <v>-2</v>
      </c>
      <c r="Y548" s="89">
        <f t="shared" si="140"/>
        <v>-1.4289453592656056</v>
      </c>
      <c r="Z548" s="89">
        <f t="shared" si="141"/>
        <v>-0.11640324674679543</v>
      </c>
      <c r="AA548" s="89">
        <f t="shared" si="142"/>
        <v>-0.9841691898857212</v>
      </c>
      <c r="AB548" s="89">
        <f t="shared" si="143"/>
        <v>-0.16666666666666666</v>
      </c>
      <c r="AC548" s="89">
        <f t="shared" si="144"/>
        <v>-1.1005724366325167</v>
      </c>
      <c r="AD548" s="89">
        <f t="shared" si="151"/>
        <v>1.211259688275235</v>
      </c>
      <c r="AE548" s="89">
        <f t="shared" si="145"/>
        <v>-0.7327608967008166</v>
      </c>
      <c r="AF548" s="34">
        <f t="shared" si="152"/>
        <v>0.5369385317337848</v>
      </c>
    </row>
    <row r="549" spans="8:32" ht="12.75">
      <c r="H549" s="34">
        <f t="shared" si="146"/>
        <v>52.7</v>
      </c>
      <c r="I549" s="34">
        <v>527</v>
      </c>
      <c r="J549" s="34">
        <f t="shared" si="147"/>
        <v>528</v>
      </c>
      <c r="K549" s="34">
        <f>IF(I549&gt;=0,1,0)*Data!$D$3*Data!$D$17</f>
        <v>-2</v>
      </c>
      <c r="L549" s="34">
        <f>IF(I549&gt;99,1,0)*Data!$D$4*Data!$D$17</f>
        <v>4</v>
      </c>
      <c r="M549" s="34">
        <f>IF(I549&gt;199,1,0)*Data!$D$5*Data!$D$17</f>
        <v>-3</v>
      </c>
      <c r="N549" s="34">
        <f>IF(I549&gt;299,1,0)*Data!$D$6*Data!$D$17</f>
        <v>3</v>
      </c>
      <c r="O549" s="34">
        <f>IF(I549&gt;399,1,0)*Data!$D$7*Data!$D$17</f>
        <v>-2</v>
      </c>
      <c r="P549" s="34">
        <f>IF(I549&gt;499,1,0)*Data!$D$8*Data!$D$17</f>
        <v>-2</v>
      </c>
      <c r="Q549" s="34">
        <f>IF(I549&gt;599,1,0)*Data!$D$9*Data!$D$17</f>
        <v>0</v>
      </c>
      <c r="R549" s="34">
        <f t="shared" si="148"/>
        <v>-2</v>
      </c>
      <c r="S549" s="34">
        <f t="shared" si="149"/>
        <v>4</v>
      </c>
      <c r="T549" s="34">
        <f t="shared" si="136"/>
        <v>-1.8333333333333333</v>
      </c>
      <c r="U549" s="34">
        <f t="shared" si="150"/>
        <v>3.3611111111111107</v>
      </c>
      <c r="V549" s="89">
        <f t="shared" si="137"/>
        <v>5.5187310948060695</v>
      </c>
      <c r="W549" s="89">
        <f t="shared" si="138"/>
        <v>1.3842863477408145</v>
      </c>
      <c r="X549" s="89">
        <f t="shared" si="139"/>
        <v>-2</v>
      </c>
      <c r="Y549" s="89">
        <f t="shared" si="140"/>
        <v>-1.4435204561967234</v>
      </c>
      <c r="Z549" s="89">
        <f t="shared" si="141"/>
        <v>-0.11515211386240698</v>
      </c>
      <c r="AA549" s="89">
        <f t="shared" si="142"/>
        <v>-0.9942076152504085</v>
      </c>
      <c r="AB549" s="89">
        <f t="shared" si="143"/>
        <v>-0.16666666666666666</v>
      </c>
      <c r="AC549" s="89">
        <f t="shared" si="144"/>
        <v>-1.1093597291128154</v>
      </c>
      <c r="AD549" s="89">
        <f t="shared" si="151"/>
        <v>1.2306790085772592</v>
      </c>
      <c r="AE549" s="89">
        <f t="shared" si="145"/>
        <v>-0.7239736042205178</v>
      </c>
      <c r="AF549" s="34">
        <f t="shared" si="152"/>
        <v>0.524137779608047</v>
      </c>
    </row>
    <row r="550" spans="8:32" ht="12.75">
      <c r="H550" s="34">
        <f t="shared" si="146"/>
        <v>52.8</v>
      </c>
      <c r="I550" s="34">
        <v>528</v>
      </c>
      <c r="J550" s="34">
        <f t="shared" si="147"/>
        <v>529</v>
      </c>
      <c r="K550" s="34">
        <f>IF(I550&gt;=0,1,0)*Data!$D$3*Data!$D$17</f>
        <v>-2</v>
      </c>
      <c r="L550" s="34">
        <f>IF(I550&gt;99,1,0)*Data!$D$4*Data!$D$17</f>
        <v>4</v>
      </c>
      <c r="M550" s="34">
        <f>IF(I550&gt;199,1,0)*Data!$D$5*Data!$D$17</f>
        <v>-3</v>
      </c>
      <c r="N550" s="34">
        <f>IF(I550&gt;299,1,0)*Data!$D$6*Data!$D$17</f>
        <v>3</v>
      </c>
      <c r="O550" s="34">
        <f>IF(I550&gt;399,1,0)*Data!$D$7*Data!$D$17</f>
        <v>-2</v>
      </c>
      <c r="P550" s="34">
        <f>IF(I550&gt;499,1,0)*Data!$D$8*Data!$D$17</f>
        <v>-2</v>
      </c>
      <c r="Q550" s="34">
        <f>IF(I550&gt;599,1,0)*Data!$D$9*Data!$D$17</f>
        <v>0</v>
      </c>
      <c r="R550" s="34">
        <f t="shared" si="148"/>
        <v>-2</v>
      </c>
      <c r="S550" s="34">
        <f t="shared" si="149"/>
        <v>4</v>
      </c>
      <c r="T550" s="34">
        <f t="shared" si="136"/>
        <v>-1.8333333333333333</v>
      </c>
      <c r="U550" s="34">
        <f t="shared" si="150"/>
        <v>3.3611111111111107</v>
      </c>
      <c r="V550" s="89">
        <f t="shared" si="137"/>
        <v>5.529203070318036</v>
      </c>
      <c r="W550" s="89">
        <f t="shared" si="138"/>
        <v>1.369094211857378</v>
      </c>
      <c r="X550" s="89">
        <f t="shared" si="139"/>
        <v>-2</v>
      </c>
      <c r="Y550" s="89">
        <f t="shared" si="140"/>
        <v>-1.4579372548428224</v>
      </c>
      <c r="Z550" s="89">
        <f t="shared" si="141"/>
        <v>-0.11388835325108713</v>
      </c>
      <c r="AA550" s="89">
        <f t="shared" si="142"/>
        <v>-1.0041370145463822</v>
      </c>
      <c r="AB550" s="89">
        <f t="shared" si="143"/>
        <v>-0.16666666666666666</v>
      </c>
      <c r="AC550" s="89">
        <f t="shared" si="144"/>
        <v>-1.1180253677974692</v>
      </c>
      <c r="AD550" s="89">
        <f t="shared" si="151"/>
        <v>1.2499807230386664</v>
      </c>
      <c r="AE550" s="89">
        <f t="shared" si="145"/>
        <v>-0.7153079655358641</v>
      </c>
      <c r="AF550" s="34">
        <f t="shared" si="152"/>
        <v>0.5116654855590569</v>
      </c>
    </row>
    <row r="551" spans="8:32" ht="12.75">
      <c r="H551" s="34">
        <f t="shared" si="146"/>
        <v>52.9</v>
      </c>
      <c r="I551" s="34">
        <v>529</v>
      </c>
      <c r="J551" s="34">
        <f t="shared" si="147"/>
        <v>530</v>
      </c>
      <c r="K551" s="34">
        <f>IF(I551&gt;=0,1,0)*Data!$D$3*Data!$D$17</f>
        <v>-2</v>
      </c>
      <c r="L551" s="34">
        <f>IF(I551&gt;99,1,0)*Data!$D$4*Data!$D$17</f>
        <v>4</v>
      </c>
      <c r="M551" s="34">
        <f>IF(I551&gt;199,1,0)*Data!$D$5*Data!$D$17</f>
        <v>-3</v>
      </c>
      <c r="N551" s="34">
        <f>IF(I551&gt;299,1,0)*Data!$D$6*Data!$D$17</f>
        <v>3</v>
      </c>
      <c r="O551" s="34">
        <f>IF(I551&gt;399,1,0)*Data!$D$7*Data!$D$17</f>
        <v>-2</v>
      </c>
      <c r="P551" s="34">
        <f>IF(I551&gt;499,1,0)*Data!$D$8*Data!$D$17</f>
        <v>-2</v>
      </c>
      <c r="Q551" s="34">
        <f>IF(I551&gt;599,1,0)*Data!$D$9*Data!$D$17</f>
        <v>0</v>
      </c>
      <c r="R551" s="34">
        <f t="shared" si="148"/>
        <v>-2</v>
      </c>
      <c r="S551" s="34">
        <f t="shared" si="149"/>
        <v>4</v>
      </c>
      <c r="T551" s="34">
        <f t="shared" si="136"/>
        <v>-1.8333333333333333</v>
      </c>
      <c r="U551" s="34">
        <f t="shared" si="150"/>
        <v>3.3611111111111107</v>
      </c>
      <c r="V551" s="89">
        <f t="shared" si="137"/>
        <v>5.539675045830001</v>
      </c>
      <c r="W551" s="89">
        <f t="shared" si="138"/>
        <v>1.353751939365323</v>
      </c>
      <c r="X551" s="89">
        <f t="shared" si="139"/>
        <v>-2</v>
      </c>
      <c r="Y551" s="89">
        <f t="shared" si="140"/>
        <v>-1.4721941742394673</v>
      </c>
      <c r="Z551" s="89">
        <f t="shared" si="141"/>
        <v>-0.11261210349842832</v>
      </c>
      <c r="AA551" s="89">
        <f t="shared" si="142"/>
        <v>-1.0139562989031146</v>
      </c>
      <c r="AB551" s="89">
        <f t="shared" si="143"/>
        <v>-0.16666666666666666</v>
      </c>
      <c r="AC551" s="89">
        <f t="shared" si="144"/>
        <v>-1.126568402401543</v>
      </c>
      <c r="AD551" s="89">
        <f t="shared" si="151"/>
        <v>1.269156365289565</v>
      </c>
      <c r="AE551" s="89">
        <f t="shared" si="145"/>
        <v>-0.7067649309317903</v>
      </c>
      <c r="AF551" s="34">
        <f t="shared" si="152"/>
        <v>0.4995166675950183</v>
      </c>
    </row>
    <row r="552" spans="8:32" ht="12.75">
      <c r="H552" s="34">
        <f t="shared" si="146"/>
        <v>53</v>
      </c>
      <c r="I552" s="34">
        <v>530</v>
      </c>
      <c r="J552" s="34">
        <f t="shared" si="147"/>
        <v>531</v>
      </c>
      <c r="K552" s="34">
        <f>IF(I552&gt;=0,1,0)*Data!$D$3*Data!$D$17</f>
        <v>-2</v>
      </c>
      <c r="L552" s="34">
        <f>IF(I552&gt;99,1,0)*Data!$D$4*Data!$D$17</f>
        <v>4</v>
      </c>
      <c r="M552" s="34">
        <f>IF(I552&gt;199,1,0)*Data!$D$5*Data!$D$17</f>
        <v>-3</v>
      </c>
      <c r="N552" s="34">
        <f>IF(I552&gt;299,1,0)*Data!$D$6*Data!$D$17</f>
        <v>3</v>
      </c>
      <c r="O552" s="34">
        <f>IF(I552&gt;399,1,0)*Data!$D$7*Data!$D$17</f>
        <v>-2</v>
      </c>
      <c r="P552" s="34">
        <f>IF(I552&gt;499,1,0)*Data!$D$8*Data!$D$17</f>
        <v>-2</v>
      </c>
      <c r="Q552" s="34">
        <f>IF(I552&gt;599,1,0)*Data!$D$9*Data!$D$17</f>
        <v>0</v>
      </c>
      <c r="R552" s="34">
        <f t="shared" si="148"/>
        <v>-2</v>
      </c>
      <c r="S552" s="34">
        <f t="shared" si="149"/>
        <v>4</v>
      </c>
      <c r="T552" s="34">
        <f t="shared" si="136"/>
        <v>-1.8333333333333333</v>
      </c>
      <c r="U552" s="34">
        <f t="shared" si="150"/>
        <v>3.3611111111111107</v>
      </c>
      <c r="V552" s="89">
        <f t="shared" si="137"/>
        <v>5.550147021341967</v>
      </c>
      <c r="W552" s="89">
        <f t="shared" si="138"/>
        <v>1.3382612127177176</v>
      </c>
      <c r="X552" s="89">
        <f t="shared" si="139"/>
        <v>-2</v>
      </c>
      <c r="Y552" s="89">
        <f t="shared" si="140"/>
        <v>-1.4862896509547874</v>
      </c>
      <c r="Z552" s="89">
        <f t="shared" si="141"/>
        <v>-0.11132350455959773</v>
      </c>
      <c r="AA552" s="89">
        <f t="shared" si="142"/>
        <v>-1.023664391525424</v>
      </c>
      <c r="AB552" s="89">
        <f t="shared" si="143"/>
        <v>-0.16666666666666666</v>
      </c>
      <c r="AC552" s="89">
        <f t="shared" si="144"/>
        <v>-1.1349878960850217</v>
      </c>
      <c r="AD552" s="89">
        <f t="shared" si="151"/>
        <v>1.288197524259504</v>
      </c>
      <c r="AE552" s="89">
        <f t="shared" si="145"/>
        <v>-0.6983454372483116</v>
      </c>
      <c r="AF552" s="34">
        <f t="shared" si="152"/>
        <v>0.48768634972553543</v>
      </c>
    </row>
    <row r="553" spans="8:32" ht="12.75">
      <c r="H553" s="34">
        <f t="shared" si="146"/>
        <v>53.1</v>
      </c>
      <c r="I553" s="34">
        <v>531</v>
      </c>
      <c r="J553" s="34">
        <f t="shared" si="147"/>
        <v>532</v>
      </c>
      <c r="K553" s="34">
        <f>IF(I553&gt;=0,1,0)*Data!$D$3*Data!$D$17</f>
        <v>-2</v>
      </c>
      <c r="L553" s="34">
        <f>IF(I553&gt;99,1,0)*Data!$D$4*Data!$D$17</f>
        <v>4</v>
      </c>
      <c r="M553" s="34">
        <f>IF(I553&gt;199,1,0)*Data!$D$5*Data!$D$17</f>
        <v>-3</v>
      </c>
      <c r="N553" s="34">
        <f>IF(I553&gt;299,1,0)*Data!$D$6*Data!$D$17</f>
        <v>3</v>
      </c>
      <c r="O553" s="34">
        <f>IF(I553&gt;399,1,0)*Data!$D$7*Data!$D$17</f>
        <v>-2</v>
      </c>
      <c r="P553" s="34">
        <f>IF(I553&gt;499,1,0)*Data!$D$8*Data!$D$17</f>
        <v>-2</v>
      </c>
      <c r="Q553" s="34">
        <f>IF(I553&gt;599,1,0)*Data!$D$9*Data!$D$17</f>
        <v>0</v>
      </c>
      <c r="R553" s="34">
        <f t="shared" si="148"/>
        <v>-2</v>
      </c>
      <c r="S553" s="34">
        <f t="shared" si="149"/>
        <v>4</v>
      </c>
      <c r="T553" s="34">
        <f t="shared" si="136"/>
        <v>-1.8333333333333333</v>
      </c>
      <c r="U553" s="34">
        <f t="shared" si="150"/>
        <v>3.3611111111111107</v>
      </c>
      <c r="V553" s="89">
        <f t="shared" si="137"/>
        <v>5.5606189968539335</v>
      </c>
      <c r="W553" s="89">
        <f t="shared" si="138"/>
        <v>1.3226237306473045</v>
      </c>
      <c r="X553" s="89">
        <f t="shared" si="139"/>
        <v>-2</v>
      </c>
      <c r="Y553" s="89">
        <f t="shared" si="140"/>
        <v>-1.5002221392609183</v>
      </c>
      <c r="Z553" s="89">
        <f t="shared" si="141"/>
        <v>-0.11002269774399032</v>
      </c>
      <c r="AA553" s="89">
        <f t="shared" si="142"/>
        <v>-1.0332602278115532</v>
      </c>
      <c r="AB553" s="89">
        <f t="shared" si="143"/>
        <v>-0.16666666666666666</v>
      </c>
      <c r="AC553" s="89">
        <f t="shared" si="144"/>
        <v>-1.1432829255555435</v>
      </c>
      <c r="AD553" s="89">
        <f t="shared" si="151"/>
        <v>1.3070958478668424</v>
      </c>
      <c r="AE553" s="89">
        <f t="shared" si="145"/>
        <v>-0.6900504077777898</v>
      </c>
      <c r="AF553" s="34">
        <f t="shared" si="152"/>
        <v>0.476169565274294</v>
      </c>
    </row>
    <row r="554" spans="8:32" ht="12.75">
      <c r="H554" s="34">
        <f t="shared" si="146"/>
        <v>53.2</v>
      </c>
      <c r="I554" s="34">
        <v>532</v>
      </c>
      <c r="J554" s="34">
        <f t="shared" si="147"/>
        <v>533</v>
      </c>
      <c r="K554" s="34">
        <f>IF(I554&gt;=0,1,0)*Data!$D$3*Data!$D$17</f>
        <v>-2</v>
      </c>
      <c r="L554" s="34">
        <f>IF(I554&gt;99,1,0)*Data!$D$4*Data!$D$17</f>
        <v>4</v>
      </c>
      <c r="M554" s="34">
        <f>IF(I554&gt;199,1,0)*Data!$D$5*Data!$D$17</f>
        <v>-3</v>
      </c>
      <c r="N554" s="34">
        <f>IF(I554&gt;299,1,0)*Data!$D$6*Data!$D$17</f>
        <v>3</v>
      </c>
      <c r="O554" s="34">
        <f>IF(I554&gt;399,1,0)*Data!$D$7*Data!$D$17</f>
        <v>-2</v>
      </c>
      <c r="P554" s="34">
        <f>IF(I554&gt;499,1,0)*Data!$D$8*Data!$D$17</f>
        <v>-2</v>
      </c>
      <c r="Q554" s="34">
        <f>IF(I554&gt;599,1,0)*Data!$D$9*Data!$D$17</f>
        <v>0</v>
      </c>
      <c r="R554" s="34">
        <f t="shared" si="148"/>
        <v>-2</v>
      </c>
      <c r="S554" s="34">
        <f t="shared" si="149"/>
        <v>4</v>
      </c>
      <c r="T554" s="34">
        <f t="shared" si="136"/>
        <v>-1.8333333333333333</v>
      </c>
      <c r="U554" s="34">
        <f t="shared" si="150"/>
        <v>3.3611111111111107</v>
      </c>
      <c r="V554" s="89">
        <f t="shared" si="137"/>
        <v>5.5710909723659</v>
      </c>
      <c r="W554" s="89">
        <f t="shared" si="138"/>
        <v>1.3068412079802114</v>
      </c>
      <c r="X554" s="89">
        <f t="shared" si="139"/>
        <v>-2</v>
      </c>
      <c r="Y554" s="89">
        <f t="shared" si="140"/>
        <v>-1.5139901113035124</v>
      </c>
      <c r="Z554" s="89">
        <f t="shared" si="141"/>
        <v>-0.10870982569973217</v>
      </c>
      <c r="AA554" s="89">
        <f t="shared" si="142"/>
        <v>-1.0427427554699187</v>
      </c>
      <c r="AB554" s="89">
        <f t="shared" si="143"/>
        <v>-0.16666666666666666</v>
      </c>
      <c r="AC554" s="89">
        <f t="shared" si="144"/>
        <v>-1.1514525811696508</v>
      </c>
      <c r="AD554" s="89">
        <f t="shared" si="151"/>
        <v>1.3258430466822513</v>
      </c>
      <c r="AE554" s="89">
        <f t="shared" si="145"/>
        <v>-0.6818807521636825</v>
      </c>
      <c r="AF554" s="34">
        <f t="shared" si="152"/>
        <v>0.4649613601713094</v>
      </c>
    </row>
    <row r="555" spans="8:32" ht="12.75">
      <c r="H555" s="34">
        <f t="shared" si="146"/>
        <v>53.3</v>
      </c>
      <c r="I555" s="34">
        <v>533</v>
      </c>
      <c r="J555" s="34">
        <f t="shared" si="147"/>
        <v>534</v>
      </c>
      <c r="K555" s="34">
        <f>IF(I555&gt;=0,1,0)*Data!$D$3*Data!$D$17</f>
        <v>-2</v>
      </c>
      <c r="L555" s="34">
        <f>IF(I555&gt;99,1,0)*Data!$D$4*Data!$D$17</f>
        <v>4</v>
      </c>
      <c r="M555" s="34">
        <f>IF(I555&gt;199,1,0)*Data!$D$5*Data!$D$17</f>
        <v>-3</v>
      </c>
      <c r="N555" s="34">
        <f>IF(I555&gt;299,1,0)*Data!$D$6*Data!$D$17</f>
        <v>3</v>
      </c>
      <c r="O555" s="34">
        <f>IF(I555&gt;399,1,0)*Data!$D$7*Data!$D$17</f>
        <v>-2</v>
      </c>
      <c r="P555" s="34">
        <f>IF(I555&gt;499,1,0)*Data!$D$8*Data!$D$17</f>
        <v>-2</v>
      </c>
      <c r="Q555" s="34">
        <f>IF(I555&gt;599,1,0)*Data!$D$9*Data!$D$17</f>
        <v>0</v>
      </c>
      <c r="R555" s="34">
        <f t="shared" si="148"/>
        <v>-2</v>
      </c>
      <c r="S555" s="34">
        <f t="shared" si="149"/>
        <v>4</v>
      </c>
      <c r="T555" s="34">
        <f t="shared" si="136"/>
        <v>-1.8333333333333333</v>
      </c>
      <c r="U555" s="34">
        <f t="shared" si="150"/>
        <v>3.3611111111111107</v>
      </c>
      <c r="V555" s="89">
        <f t="shared" si="137"/>
        <v>5.581562947877865</v>
      </c>
      <c r="W555" s="89">
        <f t="shared" si="138"/>
        <v>1.2909153754479026</v>
      </c>
      <c r="X555" s="89">
        <f t="shared" si="139"/>
        <v>-2</v>
      </c>
      <c r="Y555" s="89">
        <f t="shared" si="140"/>
        <v>-1.5275920572692832</v>
      </c>
      <c r="Z555" s="89">
        <f t="shared" si="141"/>
        <v>-0.10738503239803776</v>
      </c>
      <c r="AA555" s="89">
        <f t="shared" si="142"/>
        <v>-1.0521109346345034</v>
      </c>
      <c r="AB555" s="89">
        <f t="shared" si="143"/>
        <v>-0.16666666666666666</v>
      </c>
      <c r="AC555" s="89">
        <f t="shared" si="144"/>
        <v>-1.1594959670325413</v>
      </c>
      <c r="AD555" s="89">
        <f t="shared" si="151"/>
        <v>1.3444308975647281</v>
      </c>
      <c r="AE555" s="89">
        <f t="shared" si="145"/>
        <v>-0.6738373663007919</v>
      </c>
      <c r="AF555" s="34">
        <f t="shared" si="152"/>
        <v>0.4540567962231877</v>
      </c>
    </row>
    <row r="556" spans="8:32" ht="12.75">
      <c r="H556" s="34">
        <f t="shared" si="146"/>
        <v>53.4</v>
      </c>
      <c r="I556" s="34">
        <v>534</v>
      </c>
      <c r="J556" s="34">
        <f t="shared" si="147"/>
        <v>535</v>
      </c>
      <c r="K556" s="34">
        <f>IF(I556&gt;=0,1,0)*Data!$D$3*Data!$D$17</f>
        <v>-2</v>
      </c>
      <c r="L556" s="34">
        <f>IF(I556&gt;99,1,0)*Data!$D$4*Data!$D$17</f>
        <v>4</v>
      </c>
      <c r="M556" s="34">
        <f>IF(I556&gt;199,1,0)*Data!$D$5*Data!$D$17</f>
        <v>-3</v>
      </c>
      <c r="N556" s="34">
        <f>IF(I556&gt;299,1,0)*Data!$D$6*Data!$D$17</f>
        <v>3</v>
      </c>
      <c r="O556" s="34">
        <f>IF(I556&gt;399,1,0)*Data!$D$7*Data!$D$17</f>
        <v>-2</v>
      </c>
      <c r="P556" s="34">
        <f>IF(I556&gt;499,1,0)*Data!$D$8*Data!$D$17</f>
        <v>-2</v>
      </c>
      <c r="Q556" s="34">
        <f>IF(I556&gt;599,1,0)*Data!$D$9*Data!$D$17</f>
        <v>0</v>
      </c>
      <c r="R556" s="34">
        <f t="shared" si="148"/>
        <v>-2</v>
      </c>
      <c r="S556" s="34">
        <f t="shared" si="149"/>
        <v>4</v>
      </c>
      <c r="T556" s="34">
        <f t="shared" si="136"/>
        <v>-1.8333333333333333</v>
      </c>
      <c r="U556" s="34">
        <f t="shared" si="150"/>
        <v>3.3611111111111107</v>
      </c>
      <c r="V556" s="89">
        <f t="shared" si="137"/>
        <v>5.592034923389831</v>
      </c>
      <c r="W556" s="89">
        <f t="shared" si="138"/>
        <v>1.2748479794973806</v>
      </c>
      <c r="X556" s="89">
        <f t="shared" si="139"/>
        <v>-2</v>
      </c>
      <c r="Y556" s="89">
        <f t="shared" si="140"/>
        <v>-1.5410264855515774</v>
      </c>
      <c r="Z556" s="89">
        <f t="shared" si="141"/>
        <v>-0.10604846311742147</v>
      </c>
      <c r="AA556" s="89">
        <f t="shared" si="142"/>
        <v>-1.0613637379788934</v>
      </c>
      <c r="AB556" s="89">
        <f t="shared" si="143"/>
        <v>-0.16666666666666666</v>
      </c>
      <c r="AC556" s="89">
        <f t="shared" si="144"/>
        <v>-1.1674122010963148</v>
      </c>
      <c r="AD556" s="89">
        <f t="shared" si="151"/>
        <v>1.3628512472685426</v>
      </c>
      <c r="AE556" s="89">
        <f t="shared" si="145"/>
        <v>-0.6659211322370184</v>
      </c>
      <c r="AF556" s="34">
        <f t="shared" si="152"/>
        <v>0.44345095435983256</v>
      </c>
    </row>
    <row r="557" spans="8:32" ht="12.75">
      <c r="H557" s="34">
        <f t="shared" si="146"/>
        <v>53.5</v>
      </c>
      <c r="I557" s="34">
        <v>535</v>
      </c>
      <c r="J557" s="34">
        <f t="shared" si="147"/>
        <v>536</v>
      </c>
      <c r="K557" s="34">
        <f>IF(I557&gt;=0,1,0)*Data!$D$3*Data!$D$17</f>
        <v>-2</v>
      </c>
      <c r="L557" s="34">
        <f>IF(I557&gt;99,1,0)*Data!$D$4*Data!$D$17</f>
        <v>4</v>
      </c>
      <c r="M557" s="34">
        <f>IF(I557&gt;199,1,0)*Data!$D$5*Data!$D$17</f>
        <v>-3</v>
      </c>
      <c r="N557" s="34">
        <f>IF(I557&gt;299,1,0)*Data!$D$6*Data!$D$17</f>
        <v>3</v>
      </c>
      <c r="O557" s="34">
        <f>IF(I557&gt;399,1,0)*Data!$D$7*Data!$D$17</f>
        <v>-2</v>
      </c>
      <c r="P557" s="34">
        <f>IF(I557&gt;499,1,0)*Data!$D$8*Data!$D$17</f>
        <v>-2</v>
      </c>
      <c r="Q557" s="34">
        <f>IF(I557&gt;599,1,0)*Data!$D$9*Data!$D$17</f>
        <v>0</v>
      </c>
      <c r="R557" s="34">
        <f t="shared" si="148"/>
        <v>-2</v>
      </c>
      <c r="S557" s="34">
        <f t="shared" si="149"/>
        <v>4</v>
      </c>
      <c r="T557" s="34">
        <f t="shared" si="136"/>
        <v>-1.8333333333333333</v>
      </c>
      <c r="U557" s="34">
        <f t="shared" si="150"/>
        <v>3.3611111111111107</v>
      </c>
      <c r="V557" s="89">
        <f t="shared" si="137"/>
        <v>5.602506898901797</v>
      </c>
      <c r="W557" s="89">
        <f t="shared" si="138"/>
        <v>1.2586407820996757</v>
      </c>
      <c r="X557" s="89">
        <f t="shared" si="139"/>
        <v>-2</v>
      </c>
      <c r="Y557" s="89">
        <f t="shared" si="140"/>
        <v>-1.5542919229139411</v>
      </c>
      <c r="Z557" s="89">
        <f t="shared" si="141"/>
        <v>-0.1047002644277668</v>
      </c>
      <c r="AA557" s="89">
        <f t="shared" si="142"/>
        <v>-1.070500150828932</v>
      </c>
      <c r="AB557" s="89">
        <f t="shared" si="143"/>
        <v>-0.16666666666666666</v>
      </c>
      <c r="AC557" s="89">
        <f t="shared" si="144"/>
        <v>-1.1752004152566988</v>
      </c>
      <c r="AD557" s="89">
        <f t="shared" si="151"/>
        <v>1.3810960160195174</v>
      </c>
      <c r="AE557" s="89">
        <f t="shared" si="145"/>
        <v>-0.6581329180766344</v>
      </c>
      <c r="AF557" s="34">
        <f t="shared" si="152"/>
        <v>0.433138937856066</v>
      </c>
    </row>
    <row r="558" spans="8:32" ht="12.75">
      <c r="H558" s="34">
        <f t="shared" si="146"/>
        <v>53.6</v>
      </c>
      <c r="I558" s="34">
        <v>536</v>
      </c>
      <c r="J558" s="34">
        <f t="shared" si="147"/>
        <v>537</v>
      </c>
      <c r="K558" s="34">
        <f>IF(I558&gt;=0,1,0)*Data!$D$3*Data!$D$17</f>
        <v>-2</v>
      </c>
      <c r="L558" s="34">
        <f>IF(I558&gt;99,1,0)*Data!$D$4*Data!$D$17</f>
        <v>4</v>
      </c>
      <c r="M558" s="34">
        <f>IF(I558&gt;199,1,0)*Data!$D$5*Data!$D$17</f>
        <v>-3</v>
      </c>
      <c r="N558" s="34">
        <f>IF(I558&gt;299,1,0)*Data!$D$6*Data!$D$17</f>
        <v>3</v>
      </c>
      <c r="O558" s="34">
        <f>IF(I558&gt;399,1,0)*Data!$D$7*Data!$D$17</f>
        <v>-2</v>
      </c>
      <c r="P558" s="34">
        <f>IF(I558&gt;499,1,0)*Data!$D$8*Data!$D$17</f>
        <v>-2</v>
      </c>
      <c r="Q558" s="34">
        <f>IF(I558&gt;599,1,0)*Data!$D$9*Data!$D$17</f>
        <v>0</v>
      </c>
      <c r="R558" s="34">
        <f t="shared" si="148"/>
        <v>-2</v>
      </c>
      <c r="S558" s="34">
        <f t="shared" si="149"/>
        <v>4</v>
      </c>
      <c r="T558" s="34">
        <f t="shared" si="136"/>
        <v>-1.8333333333333333</v>
      </c>
      <c r="U558" s="34">
        <f t="shared" si="150"/>
        <v>3.3611111111111107</v>
      </c>
      <c r="V558" s="89">
        <f t="shared" si="137"/>
        <v>5.612978874413764</v>
      </c>
      <c r="W558" s="89">
        <f t="shared" si="138"/>
        <v>1.2422955605566213</v>
      </c>
      <c r="X558" s="89">
        <f t="shared" si="139"/>
        <v>-2</v>
      </c>
      <c r="Y558" s="89">
        <f t="shared" si="140"/>
        <v>-1.5673869146516792</v>
      </c>
      <c r="Z558" s="89">
        <f t="shared" si="141"/>
        <v>-0.10334058417425289</v>
      </c>
      <c r="AA558" s="89">
        <f t="shared" si="142"/>
        <v>-1.079519171273992</v>
      </c>
      <c r="AB558" s="89">
        <f t="shared" si="143"/>
        <v>-0.16666666666666666</v>
      </c>
      <c r="AC558" s="89">
        <f t="shared" si="144"/>
        <v>-1.182859755448245</v>
      </c>
      <c r="AD558" s="89">
        <f t="shared" si="151"/>
        <v>1.3991572010590818</v>
      </c>
      <c r="AE558" s="89">
        <f t="shared" si="145"/>
        <v>-0.6504735778850883</v>
      </c>
      <c r="AF558" s="34">
        <f t="shared" si="152"/>
        <v>0.42311587552662805</v>
      </c>
    </row>
    <row r="559" spans="8:32" ht="12.75">
      <c r="H559" s="34">
        <f t="shared" si="146"/>
        <v>53.7</v>
      </c>
      <c r="I559" s="34">
        <v>537</v>
      </c>
      <c r="J559" s="34">
        <f t="shared" si="147"/>
        <v>538</v>
      </c>
      <c r="K559" s="34">
        <f>IF(I559&gt;=0,1,0)*Data!$D$3*Data!$D$17</f>
        <v>-2</v>
      </c>
      <c r="L559" s="34">
        <f>IF(I559&gt;99,1,0)*Data!$D$4*Data!$D$17</f>
        <v>4</v>
      </c>
      <c r="M559" s="34">
        <f>IF(I559&gt;199,1,0)*Data!$D$5*Data!$D$17</f>
        <v>-3</v>
      </c>
      <c r="N559" s="34">
        <f>IF(I559&gt;299,1,0)*Data!$D$6*Data!$D$17</f>
        <v>3</v>
      </c>
      <c r="O559" s="34">
        <f>IF(I559&gt;399,1,0)*Data!$D$7*Data!$D$17</f>
        <v>-2</v>
      </c>
      <c r="P559" s="34">
        <f>IF(I559&gt;499,1,0)*Data!$D$8*Data!$D$17</f>
        <v>-2</v>
      </c>
      <c r="Q559" s="34">
        <f>IF(I559&gt;599,1,0)*Data!$D$9*Data!$D$17</f>
        <v>0</v>
      </c>
      <c r="R559" s="34">
        <f t="shared" si="148"/>
        <v>-2</v>
      </c>
      <c r="S559" s="34">
        <f t="shared" si="149"/>
        <v>4</v>
      </c>
      <c r="T559" s="34">
        <f t="shared" si="136"/>
        <v>-1.8333333333333333</v>
      </c>
      <c r="U559" s="34">
        <f t="shared" si="150"/>
        <v>3.3611111111111107</v>
      </c>
      <c r="V559" s="89">
        <f t="shared" si="137"/>
        <v>5.623450849925729</v>
      </c>
      <c r="W559" s="89">
        <f t="shared" si="138"/>
        <v>1.2258141073059545</v>
      </c>
      <c r="X559" s="89">
        <f t="shared" si="139"/>
        <v>-2</v>
      </c>
      <c r="Y559" s="89">
        <f t="shared" si="140"/>
        <v>-1.5803100247513795</v>
      </c>
      <c r="Z559" s="89">
        <f t="shared" si="141"/>
        <v>-0.10196957146114186</v>
      </c>
      <c r="AA559" s="89">
        <f t="shared" si="142"/>
        <v>-1.0884198102768454</v>
      </c>
      <c r="AB559" s="89">
        <f t="shared" si="143"/>
        <v>-0.16666666666666666</v>
      </c>
      <c r="AC559" s="89">
        <f t="shared" si="144"/>
        <v>-1.1903893817379874</v>
      </c>
      <c r="AD559" s="89">
        <f t="shared" si="151"/>
        <v>1.4170268801545478</v>
      </c>
      <c r="AE559" s="89">
        <f t="shared" si="145"/>
        <v>-0.6429439515953459</v>
      </c>
      <c r="AF559" s="34">
        <f t="shared" si="152"/>
        <v>0.4133769248930385</v>
      </c>
    </row>
    <row r="560" spans="8:32" ht="12.75">
      <c r="H560" s="34">
        <f t="shared" si="146"/>
        <v>53.8</v>
      </c>
      <c r="I560" s="34">
        <v>538</v>
      </c>
      <c r="J560" s="34">
        <f t="shared" si="147"/>
        <v>539</v>
      </c>
      <c r="K560" s="34">
        <f>IF(I560&gt;=0,1,0)*Data!$D$3*Data!$D$17</f>
        <v>-2</v>
      </c>
      <c r="L560" s="34">
        <f>IF(I560&gt;99,1,0)*Data!$D$4*Data!$D$17</f>
        <v>4</v>
      </c>
      <c r="M560" s="34">
        <f>IF(I560&gt;199,1,0)*Data!$D$5*Data!$D$17</f>
        <v>-3</v>
      </c>
      <c r="N560" s="34">
        <f>IF(I560&gt;299,1,0)*Data!$D$6*Data!$D$17</f>
        <v>3</v>
      </c>
      <c r="O560" s="34">
        <f>IF(I560&gt;399,1,0)*Data!$D$7*Data!$D$17</f>
        <v>-2</v>
      </c>
      <c r="P560" s="34">
        <f>IF(I560&gt;499,1,0)*Data!$D$8*Data!$D$17</f>
        <v>-2</v>
      </c>
      <c r="Q560" s="34">
        <f>IF(I560&gt;599,1,0)*Data!$D$9*Data!$D$17</f>
        <v>0</v>
      </c>
      <c r="R560" s="34">
        <f t="shared" si="148"/>
        <v>-2</v>
      </c>
      <c r="S560" s="34">
        <f t="shared" si="149"/>
        <v>4</v>
      </c>
      <c r="T560" s="34">
        <f t="shared" si="136"/>
        <v>-1.8333333333333333</v>
      </c>
      <c r="U560" s="34">
        <f t="shared" si="150"/>
        <v>3.3611111111111107</v>
      </c>
      <c r="V560" s="89">
        <f t="shared" si="137"/>
        <v>5.633922825437695</v>
      </c>
      <c r="W560" s="89">
        <f t="shared" si="138"/>
        <v>1.2091982297247508</v>
      </c>
      <c r="X560" s="89">
        <f t="shared" si="139"/>
        <v>-2</v>
      </c>
      <c r="Y560" s="89">
        <f t="shared" si="140"/>
        <v>-1.5930598360483916</v>
      </c>
      <c r="Z560" s="89">
        <f t="shared" si="141"/>
        <v>-0.10058737663542734</v>
      </c>
      <c r="AA560" s="89">
        <f t="shared" si="142"/>
        <v>-1.0972010917821264</v>
      </c>
      <c r="AB560" s="89">
        <f t="shared" si="143"/>
        <v>-0.16666666666666666</v>
      </c>
      <c r="AC560" s="89">
        <f t="shared" si="144"/>
        <v>-1.1977884684175537</v>
      </c>
      <c r="AD560" s="89">
        <f t="shared" si="151"/>
        <v>1.434697215074069</v>
      </c>
      <c r="AE560" s="89">
        <f t="shared" si="145"/>
        <v>-0.6355448649157796</v>
      </c>
      <c r="AF560" s="34">
        <f t="shared" si="152"/>
        <v>0.40391727532081645</v>
      </c>
    </row>
    <row r="561" spans="8:32" ht="12.75">
      <c r="H561" s="34">
        <f t="shared" si="146"/>
        <v>53.9</v>
      </c>
      <c r="I561" s="34">
        <v>539</v>
      </c>
      <c r="J561" s="34">
        <f t="shared" si="147"/>
        <v>540</v>
      </c>
      <c r="K561" s="34">
        <f>IF(I561&gt;=0,1,0)*Data!$D$3*Data!$D$17</f>
        <v>-2</v>
      </c>
      <c r="L561" s="34">
        <f>IF(I561&gt;99,1,0)*Data!$D$4*Data!$D$17</f>
        <v>4</v>
      </c>
      <c r="M561" s="34">
        <f>IF(I561&gt;199,1,0)*Data!$D$5*Data!$D$17</f>
        <v>-3</v>
      </c>
      <c r="N561" s="34">
        <f>IF(I561&gt;299,1,0)*Data!$D$6*Data!$D$17</f>
        <v>3</v>
      </c>
      <c r="O561" s="34">
        <f>IF(I561&gt;399,1,0)*Data!$D$7*Data!$D$17</f>
        <v>-2</v>
      </c>
      <c r="P561" s="34">
        <f>IF(I561&gt;499,1,0)*Data!$D$8*Data!$D$17</f>
        <v>-2</v>
      </c>
      <c r="Q561" s="34">
        <f>IF(I561&gt;599,1,0)*Data!$D$9*Data!$D$17</f>
        <v>0</v>
      </c>
      <c r="R561" s="34">
        <f t="shared" si="148"/>
        <v>-2</v>
      </c>
      <c r="S561" s="34">
        <f t="shared" si="149"/>
        <v>4</v>
      </c>
      <c r="T561" s="34">
        <f t="shared" si="136"/>
        <v>-1.8333333333333333</v>
      </c>
      <c r="U561" s="34">
        <f t="shared" si="150"/>
        <v>3.3611111111111107</v>
      </c>
      <c r="V561" s="89">
        <f t="shared" si="137"/>
        <v>5.644394800949661</v>
      </c>
      <c r="W561" s="89">
        <f t="shared" si="138"/>
        <v>1.1924497499312323</v>
      </c>
      <c r="X561" s="89">
        <f t="shared" si="139"/>
        <v>-2</v>
      </c>
      <c r="Y561" s="89">
        <f t="shared" si="140"/>
        <v>-1.6056349503822285</v>
      </c>
      <c r="Z561" s="89">
        <f t="shared" si="141"/>
        <v>-0.09919415127034806</v>
      </c>
      <c r="AA561" s="89">
        <f t="shared" si="142"/>
        <v>-1.1058620528233611</v>
      </c>
      <c r="AB561" s="89">
        <f t="shared" si="143"/>
        <v>-0.16666666666666666</v>
      </c>
      <c r="AC561" s="89">
        <f t="shared" si="144"/>
        <v>-1.2050562040937092</v>
      </c>
      <c r="AD561" s="89">
        <f t="shared" si="151"/>
        <v>1.4521604550247393</v>
      </c>
      <c r="AE561" s="89">
        <f t="shared" si="145"/>
        <v>-0.6282771292396241</v>
      </c>
      <c r="AF561" s="34">
        <f t="shared" si="152"/>
        <v>0.3947321511255833</v>
      </c>
    </row>
    <row r="562" spans="8:32" ht="12.75">
      <c r="H562" s="34">
        <f t="shared" si="146"/>
        <v>54</v>
      </c>
      <c r="I562" s="34">
        <v>540</v>
      </c>
      <c r="J562" s="34">
        <f t="shared" si="147"/>
        <v>541</v>
      </c>
      <c r="K562" s="34">
        <f>IF(I562&gt;=0,1,0)*Data!$D$3*Data!$D$17</f>
        <v>-2</v>
      </c>
      <c r="L562" s="34">
        <f>IF(I562&gt;99,1,0)*Data!$D$4*Data!$D$17</f>
        <v>4</v>
      </c>
      <c r="M562" s="34">
        <f>IF(I562&gt;199,1,0)*Data!$D$5*Data!$D$17</f>
        <v>-3</v>
      </c>
      <c r="N562" s="34">
        <f>IF(I562&gt;299,1,0)*Data!$D$6*Data!$D$17</f>
        <v>3</v>
      </c>
      <c r="O562" s="34">
        <f>IF(I562&gt;399,1,0)*Data!$D$7*Data!$D$17</f>
        <v>-2</v>
      </c>
      <c r="P562" s="34">
        <f>IF(I562&gt;499,1,0)*Data!$D$8*Data!$D$17</f>
        <v>-2</v>
      </c>
      <c r="Q562" s="34">
        <f>IF(I562&gt;599,1,0)*Data!$D$9*Data!$D$17</f>
        <v>0</v>
      </c>
      <c r="R562" s="34">
        <f t="shared" si="148"/>
        <v>-2</v>
      </c>
      <c r="S562" s="34">
        <f t="shared" si="149"/>
        <v>4</v>
      </c>
      <c r="T562" s="34">
        <f t="shared" si="136"/>
        <v>-1.8333333333333333</v>
      </c>
      <c r="U562" s="34">
        <f t="shared" si="150"/>
        <v>3.3611111111111107</v>
      </c>
      <c r="V562" s="89">
        <f t="shared" si="137"/>
        <v>5.654866776461628</v>
      </c>
      <c r="W562" s="89">
        <f t="shared" si="138"/>
        <v>1.1755705045849467</v>
      </c>
      <c r="X562" s="89">
        <f t="shared" si="139"/>
        <v>-2</v>
      </c>
      <c r="Y562" s="89">
        <f t="shared" si="140"/>
        <v>-1.6180339887498947</v>
      </c>
      <c r="Z562" s="89">
        <f t="shared" si="141"/>
        <v>-0.09779004814876552</v>
      </c>
      <c r="AA562" s="89">
        <f t="shared" si="142"/>
        <v>-1.1144017436285711</v>
      </c>
      <c r="AB562" s="89">
        <f t="shared" si="143"/>
        <v>-0.16666666666666666</v>
      </c>
      <c r="AC562" s="89">
        <f t="shared" si="144"/>
        <v>-1.2121917917773366</v>
      </c>
      <c r="AD562" s="89">
        <f t="shared" si="151"/>
        <v>1.4694089400523498</v>
      </c>
      <c r="AE562" s="89">
        <f t="shared" si="145"/>
        <v>-0.6211415415559967</v>
      </c>
      <c r="AF562" s="34">
        <f t="shared" si="152"/>
        <v>0.3858168146465599</v>
      </c>
    </row>
    <row r="563" spans="8:32" ht="12.75">
      <c r="H563" s="34">
        <f t="shared" si="146"/>
        <v>54.1</v>
      </c>
      <c r="I563" s="34">
        <v>541</v>
      </c>
      <c r="J563" s="34">
        <f t="shared" si="147"/>
        <v>542</v>
      </c>
      <c r="K563" s="34">
        <f>IF(I563&gt;=0,1,0)*Data!$D$3*Data!$D$17</f>
        <v>-2</v>
      </c>
      <c r="L563" s="34">
        <f>IF(I563&gt;99,1,0)*Data!$D$4*Data!$D$17</f>
        <v>4</v>
      </c>
      <c r="M563" s="34">
        <f>IF(I563&gt;199,1,0)*Data!$D$5*Data!$D$17</f>
        <v>-3</v>
      </c>
      <c r="N563" s="34">
        <f>IF(I563&gt;299,1,0)*Data!$D$6*Data!$D$17</f>
        <v>3</v>
      </c>
      <c r="O563" s="34">
        <f>IF(I563&gt;399,1,0)*Data!$D$7*Data!$D$17</f>
        <v>-2</v>
      </c>
      <c r="P563" s="34">
        <f>IF(I563&gt;499,1,0)*Data!$D$8*Data!$D$17</f>
        <v>-2</v>
      </c>
      <c r="Q563" s="34">
        <f>IF(I563&gt;599,1,0)*Data!$D$9*Data!$D$17</f>
        <v>0</v>
      </c>
      <c r="R563" s="34">
        <f t="shared" si="148"/>
        <v>-2</v>
      </c>
      <c r="S563" s="34">
        <f t="shared" si="149"/>
        <v>4</v>
      </c>
      <c r="T563" s="34">
        <f t="shared" si="136"/>
        <v>-1.8333333333333333</v>
      </c>
      <c r="U563" s="34">
        <f t="shared" si="150"/>
        <v>3.3611111111111107</v>
      </c>
      <c r="V563" s="89">
        <f t="shared" si="137"/>
        <v>5.665338751973593</v>
      </c>
      <c r="W563" s="89">
        <f t="shared" si="138"/>
        <v>1.158562344685359</v>
      </c>
      <c r="X563" s="89">
        <f t="shared" si="139"/>
        <v>-2</v>
      </c>
      <c r="Y563" s="89">
        <f t="shared" si="140"/>
        <v>-1.6302555914571075</v>
      </c>
      <c r="Z563" s="89">
        <f t="shared" si="141"/>
        <v>-0.09637522124640986</v>
      </c>
      <c r="AA563" s="89">
        <f t="shared" si="142"/>
        <v>-1.1228192277244253</v>
      </c>
      <c r="AB563" s="89">
        <f t="shared" si="143"/>
        <v>-0.16666666666666666</v>
      </c>
      <c r="AC563" s="89">
        <f t="shared" si="144"/>
        <v>-1.2191944489708353</v>
      </c>
      <c r="AD563" s="89">
        <f t="shared" si="151"/>
        <v>1.4864351044012987</v>
      </c>
      <c r="AE563" s="89">
        <f t="shared" si="145"/>
        <v>-0.614138884362498</v>
      </c>
      <c r="AF563" s="34">
        <f t="shared" si="152"/>
        <v>0.37716656928601366</v>
      </c>
    </row>
    <row r="564" spans="8:32" ht="12.75">
      <c r="H564" s="34">
        <f t="shared" si="146"/>
        <v>54.2</v>
      </c>
      <c r="I564" s="34">
        <v>542</v>
      </c>
      <c r="J564" s="34">
        <f t="shared" si="147"/>
        <v>543</v>
      </c>
      <c r="K564" s="34">
        <f>IF(I564&gt;=0,1,0)*Data!$D$3*Data!$D$17</f>
        <v>-2</v>
      </c>
      <c r="L564" s="34">
        <f>IF(I564&gt;99,1,0)*Data!$D$4*Data!$D$17</f>
        <v>4</v>
      </c>
      <c r="M564" s="34">
        <f>IF(I564&gt;199,1,0)*Data!$D$5*Data!$D$17</f>
        <v>-3</v>
      </c>
      <c r="N564" s="34">
        <f>IF(I564&gt;299,1,0)*Data!$D$6*Data!$D$17</f>
        <v>3</v>
      </c>
      <c r="O564" s="34">
        <f>IF(I564&gt;399,1,0)*Data!$D$7*Data!$D$17</f>
        <v>-2</v>
      </c>
      <c r="P564" s="34">
        <f>IF(I564&gt;499,1,0)*Data!$D$8*Data!$D$17</f>
        <v>-2</v>
      </c>
      <c r="Q564" s="34">
        <f>IF(I564&gt;599,1,0)*Data!$D$9*Data!$D$17</f>
        <v>0</v>
      </c>
      <c r="R564" s="34">
        <f t="shared" si="148"/>
        <v>-2</v>
      </c>
      <c r="S564" s="34">
        <f t="shared" si="149"/>
        <v>4</v>
      </c>
      <c r="T564" s="34">
        <f t="shared" si="136"/>
        <v>-1.8333333333333333</v>
      </c>
      <c r="U564" s="34">
        <f t="shared" si="150"/>
        <v>3.3611111111111107</v>
      </c>
      <c r="V564" s="89">
        <f t="shared" si="137"/>
        <v>5.675810727485559</v>
      </c>
      <c r="W564" s="89">
        <f t="shared" si="138"/>
        <v>1.1414271353688645</v>
      </c>
      <c r="X564" s="89">
        <f t="shared" si="139"/>
        <v>-2</v>
      </c>
      <c r="Y564" s="89">
        <f t="shared" si="140"/>
        <v>-1.6422984182674074</v>
      </c>
      <c r="Z564" s="89">
        <f t="shared" si="141"/>
        <v>-0.09494982571499443</v>
      </c>
      <c r="AA564" s="89">
        <f t="shared" si="142"/>
        <v>-1.1311135820389375</v>
      </c>
      <c r="AB564" s="89">
        <f t="shared" si="143"/>
        <v>-0.16666666666666666</v>
      </c>
      <c r="AC564" s="89">
        <f t="shared" si="144"/>
        <v>-1.2260634077539319</v>
      </c>
      <c r="AD564" s="89">
        <f t="shared" si="151"/>
        <v>1.503231479833184</v>
      </c>
      <c r="AE564" s="89">
        <f t="shared" si="145"/>
        <v>-0.6072699255794014</v>
      </c>
      <c r="AF564" s="34">
        <f t="shared" si="152"/>
        <v>0.36877676251321173</v>
      </c>
    </row>
    <row r="565" spans="8:32" ht="12.75">
      <c r="H565" s="34">
        <f t="shared" si="146"/>
        <v>54.3</v>
      </c>
      <c r="I565" s="34">
        <v>543</v>
      </c>
      <c r="J565" s="34">
        <f t="shared" si="147"/>
        <v>544</v>
      </c>
      <c r="K565" s="34">
        <f>IF(I565&gt;=0,1,0)*Data!$D$3*Data!$D$17</f>
        <v>-2</v>
      </c>
      <c r="L565" s="34">
        <f>IF(I565&gt;99,1,0)*Data!$D$4*Data!$D$17</f>
        <v>4</v>
      </c>
      <c r="M565" s="34">
        <f>IF(I565&gt;199,1,0)*Data!$D$5*Data!$D$17</f>
        <v>-3</v>
      </c>
      <c r="N565" s="34">
        <f>IF(I565&gt;299,1,0)*Data!$D$6*Data!$D$17</f>
        <v>3</v>
      </c>
      <c r="O565" s="34">
        <f>IF(I565&gt;399,1,0)*Data!$D$7*Data!$D$17</f>
        <v>-2</v>
      </c>
      <c r="P565" s="34">
        <f>IF(I565&gt;499,1,0)*Data!$D$8*Data!$D$17</f>
        <v>-2</v>
      </c>
      <c r="Q565" s="34">
        <f>IF(I565&gt;599,1,0)*Data!$D$9*Data!$D$17</f>
        <v>0</v>
      </c>
      <c r="R565" s="34">
        <f t="shared" si="148"/>
        <v>-2</v>
      </c>
      <c r="S565" s="34">
        <f t="shared" si="149"/>
        <v>4</v>
      </c>
      <c r="T565" s="34">
        <f t="shared" si="136"/>
        <v>-1.8333333333333333</v>
      </c>
      <c r="U565" s="34">
        <f t="shared" si="150"/>
        <v>3.3611111111111107</v>
      </c>
      <c r="V565" s="89">
        <f t="shared" si="137"/>
        <v>5.686282702997525</v>
      </c>
      <c r="W565" s="89">
        <f t="shared" si="138"/>
        <v>1.1241667557042618</v>
      </c>
      <c r="X565" s="89">
        <f t="shared" si="139"/>
        <v>-2</v>
      </c>
      <c r="Y565" s="89">
        <f t="shared" si="140"/>
        <v>-1.6541611485491232</v>
      </c>
      <c r="Z565" s="89">
        <f t="shared" si="141"/>
        <v>-0.09351401786520204</v>
      </c>
      <c r="AA565" s="89">
        <f t="shared" si="142"/>
        <v>-1.1392838970026877</v>
      </c>
      <c r="AB565" s="89">
        <f t="shared" si="143"/>
        <v>-0.16666666666666666</v>
      </c>
      <c r="AC565" s="89">
        <f t="shared" si="144"/>
        <v>-1.2327979148678898</v>
      </c>
      <c r="AD565" s="89">
        <f t="shared" si="151"/>
        <v>1.5197906989026169</v>
      </c>
      <c r="AE565" s="89">
        <f t="shared" si="145"/>
        <v>-0.6005354184654434</v>
      </c>
      <c r="AF565" s="34">
        <f t="shared" si="152"/>
        <v>0.3606427888314653</v>
      </c>
    </row>
    <row r="566" spans="8:32" ht="12.75">
      <c r="H566" s="34">
        <f t="shared" si="146"/>
        <v>54.4</v>
      </c>
      <c r="I566" s="34">
        <v>544</v>
      </c>
      <c r="J566" s="34">
        <f t="shared" si="147"/>
        <v>545</v>
      </c>
      <c r="K566" s="34">
        <f>IF(I566&gt;=0,1,0)*Data!$D$3*Data!$D$17</f>
        <v>-2</v>
      </c>
      <c r="L566" s="34">
        <f>IF(I566&gt;99,1,0)*Data!$D$4*Data!$D$17</f>
        <v>4</v>
      </c>
      <c r="M566" s="34">
        <f>IF(I566&gt;199,1,0)*Data!$D$5*Data!$D$17</f>
        <v>-3</v>
      </c>
      <c r="N566" s="34">
        <f>IF(I566&gt;299,1,0)*Data!$D$6*Data!$D$17</f>
        <v>3</v>
      </c>
      <c r="O566" s="34">
        <f>IF(I566&gt;399,1,0)*Data!$D$7*Data!$D$17</f>
        <v>-2</v>
      </c>
      <c r="P566" s="34">
        <f>IF(I566&gt;499,1,0)*Data!$D$8*Data!$D$17</f>
        <v>-2</v>
      </c>
      <c r="Q566" s="34">
        <f>IF(I566&gt;599,1,0)*Data!$D$9*Data!$D$17</f>
        <v>0</v>
      </c>
      <c r="R566" s="34">
        <f t="shared" si="148"/>
        <v>-2</v>
      </c>
      <c r="S566" s="34">
        <f t="shared" si="149"/>
        <v>4</v>
      </c>
      <c r="T566" s="34">
        <f t="shared" si="136"/>
        <v>-1.8333333333333333</v>
      </c>
      <c r="U566" s="34">
        <f t="shared" si="150"/>
        <v>3.3611111111111107</v>
      </c>
      <c r="V566" s="89">
        <f t="shared" si="137"/>
        <v>5.696754678509491</v>
      </c>
      <c r="W566" s="89">
        <f t="shared" si="138"/>
        <v>1.10678309848669</v>
      </c>
      <c r="X566" s="89">
        <f t="shared" si="139"/>
        <v>-2</v>
      </c>
      <c r="Y566" s="89">
        <f t="shared" si="140"/>
        <v>-1.6658424814201978</v>
      </c>
      <c r="Z566" s="89">
        <f t="shared" si="141"/>
        <v>-0.09206795514954368</v>
      </c>
      <c r="AA566" s="89">
        <f t="shared" si="142"/>
        <v>-1.147329276648568</v>
      </c>
      <c r="AB566" s="89">
        <f t="shared" si="143"/>
        <v>-0.16666666666666666</v>
      </c>
      <c r="AC566" s="89">
        <f t="shared" si="144"/>
        <v>-1.2393972317981117</v>
      </c>
      <c r="AD566" s="89">
        <f t="shared" si="151"/>
        <v>1.5361054981888222</v>
      </c>
      <c r="AE566" s="89">
        <f t="shared" si="145"/>
        <v>-0.5939361015352216</v>
      </c>
      <c r="AF566" s="34">
        <f t="shared" si="152"/>
        <v>0.35276009270685704</v>
      </c>
    </row>
    <row r="567" spans="8:32" ht="12.75">
      <c r="H567" s="34">
        <f t="shared" si="146"/>
        <v>54.5</v>
      </c>
      <c r="I567" s="34">
        <v>545</v>
      </c>
      <c r="J567" s="34">
        <f t="shared" si="147"/>
        <v>546</v>
      </c>
      <c r="K567" s="34">
        <f>IF(I567&gt;=0,1,0)*Data!$D$3*Data!$D$17</f>
        <v>-2</v>
      </c>
      <c r="L567" s="34">
        <f>IF(I567&gt;99,1,0)*Data!$D$4*Data!$D$17</f>
        <v>4</v>
      </c>
      <c r="M567" s="34">
        <f>IF(I567&gt;199,1,0)*Data!$D$5*Data!$D$17</f>
        <v>-3</v>
      </c>
      <c r="N567" s="34">
        <f>IF(I567&gt;299,1,0)*Data!$D$6*Data!$D$17</f>
        <v>3</v>
      </c>
      <c r="O567" s="34">
        <f>IF(I567&gt;399,1,0)*Data!$D$7*Data!$D$17</f>
        <v>-2</v>
      </c>
      <c r="P567" s="34">
        <f>IF(I567&gt;499,1,0)*Data!$D$8*Data!$D$17</f>
        <v>-2</v>
      </c>
      <c r="Q567" s="34">
        <f>IF(I567&gt;599,1,0)*Data!$D$9*Data!$D$17</f>
        <v>0</v>
      </c>
      <c r="R567" s="34">
        <f t="shared" si="148"/>
        <v>-2</v>
      </c>
      <c r="S567" s="34">
        <f t="shared" si="149"/>
        <v>4</v>
      </c>
      <c r="T567" s="34">
        <f t="shared" si="136"/>
        <v>-1.8333333333333333</v>
      </c>
      <c r="U567" s="34">
        <f t="shared" si="150"/>
        <v>3.3611111111111107</v>
      </c>
      <c r="V567" s="89">
        <f t="shared" si="137"/>
        <v>5.707226654021457</v>
      </c>
      <c r="W567" s="89">
        <f t="shared" si="138"/>
        <v>1.0892780700300555</v>
      </c>
      <c r="X567" s="89">
        <f t="shared" si="139"/>
        <v>-2</v>
      </c>
      <c r="Y567" s="89">
        <f t="shared" si="140"/>
        <v>-1.6773411358908472</v>
      </c>
      <c r="Z567" s="89">
        <f t="shared" si="141"/>
        <v>-0.09061179614509146</v>
      </c>
      <c r="AA567" s="89">
        <f t="shared" si="142"/>
        <v>-1.155248838710039</v>
      </c>
      <c r="AB567" s="89">
        <f t="shared" si="143"/>
        <v>-0.16666666666666666</v>
      </c>
      <c r="AC567" s="89">
        <f t="shared" si="144"/>
        <v>-1.2458606348551304</v>
      </c>
      <c r="AD567" s="89">
        <f t="shared" si="151"/>
        <v>1.5521687214816287</v>
      </c>
      <c r="AE567" s="89">
        <f t="shared" si="145"/>
        <v>-0.5874726984782028</v>
      </c>
      <c r="AF567" s="34">
        <f t="shared" si="152"/>
        <v>0.34512417145726143</v>
      </c>
    </row>
    <row r="568" spans="8:32" ht="12.75">
      <c r="H568" s="34">
        <f t="shared" si="146"/>
        <v>54.6</v>
      </c>
      <c r="I568" s="34">
        <v>546</v>
      </c>
      <c r="J568" s="34">
        <f t="shared" si="147"/>
        <v>547</v>
      </c>
      <c r="K568" s="34">
        <f>IF(I568&gt;=0,1,0)*Data!$D$3*Data!$D$17</f>
        <v>-2</v>
      </c>
      <c r="L568" s="34">
        <f>IF(I568&gt;99,1,0)*Data!$D$4*Data!$D$17</f>
        <v>4</v>
      </c>
      <c r="M568" s="34">
        <f>IF(I568&gt;199,1,0)*Data!$D$5*Data!$D$17</f>
        <v>-3</v>
      </c>
      <c r="N568" s="34">
        <f>IF(I568&gt;299,1,0)*Data!$D$6*Data!$D$17</f>
        <v>3</v>
      </c>
      <c r="O568" s="34">
        <f>IF(I568&gt;399,1,0)*Data!$D$7*Data!$D$17</f>
        <v>-2</v>
      </c>
      <c r="P568" s="34">
        <f>IF(I568&gt;499,1,0)*Data!$D$8*Data!$D$17</f>
        <v>-2</v>
      </c>
      <c r="Q568" s="34">
        <f>IF(I568&gt;599,1,0)*Data!$D$9*Data!$D$17</f>
        <v>0</v>
      </c>
      <c r="R568" s="34">
        <f t="shared" si="148"/>
        <v>-2</v>
      </c>
      <c r="S568" s="34">
        <f t="shared" si="149"/>
        <v>4</v>
      </c>
      <c r="T568" s="34">
        <f t="shared" si="136"/>
        <v>-1.8333333333333333</v>
      </c>
      <c r="U568" s="34">
        <f t="shared" si="150"/>
        <v>3.3611111111111107</v>
      </c>
      <c r="V568" s="89">
        <f t="shared" si="137"/>
        <v>5.717698629533423</v>
      </c>
      <c r="W568" s="89">
        <f t="shared" si="138"/>
        <v>1.0716535899579942</v>
      </c>
      <c r="X568" s="89">
        <f t="shared" si="139"/>
        <v>-2</v>
      </c>
      <c r="Y568" s="89">
        <f t="shared" si="140"/>
        <v>-1.6886558510040295</v>
      </c>
      <c r="Z568" s="89">
        <f t="shared" si="141"/>
        <v>-0.08914570053608982</v>
      </c>
      <c r="AA568" s="89">
        <f t="shared" si="142"/>
        <v>-1.1630417147178742</v>
      </c>
      <c r="AB568" s="89">
        <f t="shared" si="143"/>
        <v>-0.16666666666666666</v>
      </c>
      <c r="AC568" s="89">
        <f t="shared" si="144"/>
        <v>-1.252187415253964</v>
      </c>
      <c r="AD568" s="89">
        <f t="shared" si="151"/>
        <v>1.5679733229204034</v>
      </c>
      <c r="AE568" s="89">
        <f t="shared" si="145"/>
        <v>-0.5811459180793692</v>
      </c>
      <c r="AF568" s="34">
        <f t="shared" si="152"/>
        <v>0.33773057810031293</v>
      </c>
    </row>
    <row r="569" spans="8:32" ht="12.75">
      <c r="H569" s="34">
        <f t="shared" si="146"/>
        <v>54.7</v>
      </c>
      <c r="I569" s="34">
        <v>547</v>
      </c>
      <c r="J569" s="34">
        <f t="shared" si="147"/>
        <v>548</v>
      </c>
      <c r="K569" s="34">
        <f>IF(I569&gt;=0,1,0)*Data!$D$3*Data!$D$17</f>
        <v>-2</v>
      </c>
      <c r="L569" s="34">
        <f>IF(I569&gt;99,1,0)*Data!$D$4*Data!$D$17</f>
        <v>4</v>
      </c>
      <c r="M569" s="34">
        <f>IF(I569&gt;199,1,0)*Data!$D$5*Data!$D$17</f>
        <v>-3</v>
      </c>
      <c r="N569" s="34">
        <f>IF(I569&gt;299,1,0)*Data!$D$6*Data!$D$17</f>
        <v>3</v>
      </c>
      <c r="O569" s="34">
        <f>IF(I569&gt;399,1,0)*Data!$D$7*Data!$D$17</f>
        <v>-2</v>
      </c>
      <c r="P569" s="34">
        <f>IF(I569&gt;499,1,0)*Data!$D$8*Data!$D$17</f>
        <v>-2</v>
      </c>
      <c r="Q569" s="34">
        <f>IF(I569&gt;599,1,0)*Data!$D$9*Data!$D$17</f>
        <v>0</v>
      </c>
      <c r="R569" s="34">
        <f t="shared" si="148"/>
        <v>-2</v>
      </c>
      <c r="S569" s="34">
        <f t="shared" si="149"/>
        <v>4</v>
      </c>
      <c r="T569" s="34">
        <f t="shared" si="136"/>
        <v>-1.8333333333333333</v>
      </c>
      <c r="U569" s="34">
        <f t="shared" si="150"/>
        <v>3.3611111111111107</v>
      </c>
      <c r="V569" s="89">
        <f t="shared" si="137"/>
        <v>5.728170605045389</v>
      </c>
      <c r="W569" s="89">
        <f t="shared" si="138"/>
        <v>1.0539115909933556</v>
      </c>
      <c r="X569" s="89">
        <f t="shared" si="139"/>
        <v>-2</v>
      </c>
      <c r="Y569" s="89">
        <f t="shared" si="140"/>
        <v>-1.6997853859737275</v>
      </c>
      <c r="Z569" s="89">
        <f t="shared" si="141"/>
        <v>-0.08766982909644365</v>
      </c>
      <c r="AA569" s="89">
        <f t="shared" si="142"/>
        <v>-1.1707070500954018</v>
      </c>
      <c r="AB569" s="89">
        <f t="shared" si="143"/>
        <v>-0.16666666666666666</v>
      </c>
      <c r="AC569" s="89">
        <f t="shared" si="144"/>
        <v>-1.2583768791918455</v>
      </c>
      <c r="AD569" s="89">
        <f t="shared" si="151"/>
        <v>1.5835123700846085</v>
      </c>
      <c r="AE569" s="89">
        <f t="shared" si="145"/>
        <v>-0.5749564541414878</v>
      </c>
      <c r="AF569" s="34">
        <f t="shared" si="152"/>
        <v>0.33057492415895273</v>
      </c>
    </row>
    <row r="570" spans="8:32" ht="12.75">
      <c r="H570" s="34">
        <f t="shared" si="146"/>
        <v>54.8</v>
      </c>
      <c r="I570" s="34">
        <v>548</v>
      </c>
      <c r="J570" s="34">
        <f t="shared" si="147"/>
        <v>549</v>
      </c>
      <c r="K570" s="34">
        <f>IF(I570&gt;=0,1,0)*Data!$D$3*Data!$D$17</f>
        <v>-2</v>
      </c>
      <c r="L570" s="34">
        <f>IF(I570&gt;99,1,0)*Data!$D$4*Data!$D$17</f>
        <v>4</v>
      </c>
      <c r="M570" s="34">
        <f>IF(I570&gt;199,1,0)*Data!$D$5*Data!$D$17</f>
        <v>-3</v>
      </c>
      <c r="N570" s="34">
        <f>IF(I570&gt;299,1,0)*Data!$D$6*Data!$D$17</f>
        <v>3</v>
      </c>
      <c r="O570" s="34">
        <f>IF(I570&gt;399,1,0)*Data!$D$7*Data!$D$17</f>
        <v>-2</v>
      </c>
      <c r="P570" s="34">
        <f>IF(I570&gt;499,1,0)*Data!$D$8*Data!$D$17</f>
        <v>-2</v>
      </c>
      <c r="Q570" s="34">
        <f>IF(I570&gt;599,1,0)*Data!$D$9*Data!$D$17</f>
        <v>0</v>
      </c>
      <c r="R570" s="34">
        <f t="shared" si="148"/>
        <v>-2</v>
      </c>
      <c r="S570" s="34">
        <f t="shared" si="149"/>
        <v>4</v>
      </c>
      <c r="T570" s="34">
        <f t="shared" si="136"/>
        <v>-1.8333333333333333</v>
      </c>
      <c r="U570" s="34">
        <f t="shared" si="150"/>
        <v>3.3611111111111107</v>
      </c>
      <c r="V570" s="89">
        <f t="shared" si="137"/>
        <v>5.738642580557355</v>
      </c>
      <c r="W570" s="89">
        <f t="shared" si="138"/>
        <v>1.0360540187462621</v>
      </c>
      <c r="X570" s="89">
        <f t="shared" si="139"/>
        <v>-2</v>
      </c>
      <c r="Y570" s="89">
        <f t="shared" si="140"/>
        <v>-1.7107285203210123</v>
      </c>
      <c r="Z570" s="89">
        <f t="shared" si="141"/>
        <v>-0.08618434367208802</v>
      </c>
      <c r="AA570" s="89">
        <f t="shared" si="142"/>
        <v>-1.1782440042522164</v>
      </c>
      <c r="AB570" s="89">
        <f t="shared" si="143"/>
        <v>-0.16666666666666666</v>
      </c>
      <c r="AC570" s="89">
        <f t="shared" si="144"/>
        <v>-1.2644283479243044</v>
      </c>
      <c r="AD570" s="89">
        <f t="shared" si="151"/>
        <v>1.5987790470345857</v>
      </c>
      <c r="AE570" s="89">
        <f t="shared" si="145"/>
        <v>-0.5689049854090289</v>
      </c>
      <c r="AF570" s="34">
        <f t="shared" si="152"/>
        <v>0.32365288242324736</v>
      </c>
    </row>
    <row r="571" spans="8:32" ht="12.75">
      <c r="H571" s="34">
        <f t="shared" si="146"/>
        <v>54.9</v>
      </c>
      <c r="I571" s="34">
        <v>549</v>
      </c>
      <c r="J571" s="34">
        <f t="shared" si="147"/>
        <v>550</v>
      </c>
      <c r="K571" s="34">
        <f>IF(I571&gt;=0,1,0)*Data!$D$3*Data!$D$17</f>
        <v>-2</v>
      </c>
      <c r="L571" s="34">
        <f>IF(I571&gt;99,1,0)*Data!$D$4*Data!$D$17</f>
        <v>4</v>
      </c>
      <c r="M571" s="34">
        <f>IF(I571&gt;199,1,0)*Data!$D$5*Data!$D$17</f>
        <v>-3</v>
      </c>
      <c r="N571" s="34">
        <f>IF(I571&gt;299,1,0)*Data!$D$6*Data!$D$17</f>
        <v>3</v>
      </c>
      <c r="O571" s="34">
        <f>IF(I571&gt;399,1,0)*Data!$D$7*Data!$D$17</f>
        <v>-2</v>
      </c>
      <c r="P571" s="34">
        <f>IF(I571&gt;499,1,0)*Data!$D$8*Data!$D$17</f>
        <v>-2</v>
      </c>
      <c r="Q571" s="34">
        <f>IF(I571&gt;599,1,0)*Data!$D$9*Data!$D$17</f>
        <v>0</v>
      </c>
      <c r="R571" s="34">
        <f t="shared" si="148"/>
        <v>-2</v>
      </c>
      <c r="S571" s="34">
        <f t="shared" si="149"/>
        <v>4</v>
      </c>
      <c r="T571" s="34">
        <f t="shared" si="136"/>
        <v>-1.8333333333333333</v>
      </c>
      <c r="U571" s="34">
        <f t="shared" si="150"/>
        <v>3.3611111111111107</v>
      </c>
      <c r="V571" s="89">
        <f t="shared" si="137"/>
        <v>5.749114556069321</v>
      </c>
      <c r="W571" s="89">
        <f t="shared" si="138"/>
        <v>1.018082831500744</v>
      </c>
      <c r="X571" s="89">
        <f t="shared" si="139"/>
        <v>-2</v>
      </c>
      <c r="Y571" s="89">
        <f t="shared" si="140"/>
        <v>-1.7214840540078864</v>
      </c>
      <c r="Z571" s="89">
        <f t="shared" si="141"/>
        <v>-0.08468940716323935</v>
      </c>
      <c r="AA571" s="89">
        <f t="shared" si="142"/>
        <v>-1.1856517506763622</v>
      </c>
      <c r="AB571" s="89">
        <f t="shared" si="143"/>
        <v>-0.16666666666666666</v>
      </c>
      <c r="AC571" s="89">
        <f t="shared" si="144"/>
        <v>-1.2703411578396016</v>
      </c>
      <c r="AD571" s="89">
        <f t="shared" si="151"/>
        <v>1.6137666573012595</v>
      </c>
      <c r="AE571" s="89">
        <f t="shared" si="145"/>
        <v>-0.5629921754937317</v>
      </c>
      <c r="AF571" s="34">
        <f t="shared" si="152"/>
        <v>0.3169601896671648</v>
      </c>
    </row>
    <row r="572" spans="8:32" ht="12.75">
      <c r="H572" s="34">
        <f t="shared" si="146"/>
        <v>55</v>
      </c>
      <c r="I572" s="34">
        <v>550</v>
      </c>
      <c r="J572" s="34">
        <f t="shared" si="147"/>
        <v>551</v>
      </c>
      <c r="K572" s="34">
        <f>IF(I572&gt;=0,1,0)*Data!$D$3*Data!$D$17</f>
        <v>-2</v>
      </c>
      <c r="L572" s="34">
        <f>IF(I572&gt;99,1,0)*Data!$D$4*Data!$D$17</f>
        <v>4</v>
      </c>
      <c r="M572" s="34">
        <f>IF(I572&gt;199,1,0)*Data!$D$5*Data!$D$17</f>
        <v>-3</v>
      </c>
      <c r="N572" s="34">
        <f>IF(I572&gt;299,1,0)*Data!$D$6*Data!$D$17</f>
        <v>3</v>
      </c>
      <c r="O572" s="34">
        <f>IF(I572&gt;399,1,0)*Data!$D$7*Data!$D$17</f>
        <v>-2</v>
      </c>
      <c r="P572" s="34">
        <f>IF(I572&gt;499,1,0)*Data!$D$8*Data!$D$17</f>
        <v>-2</v>
      </c>
      <c r="Q572" s="34">
        <f>IF(I572&gt;599,1,0)*Data!$D$9*Data!$D$17</f>
        <v>0</v>
      </c>
      <c r="R572" s="34">
        <f t="shared" si="148"/>
        <v>-2</v>
      </c>
      <c r="S572" s="34">
        <f t="shared" si="149"/>
        <v>4</v>
      </c>
      <c r="T572" s="34">
        <f t="shared" si="136"/>
        <v>-1.8333333333333333</v>
      </c>
      <c r="U572" s="34">
        <f t="shared" si="150"/>
        <v>3.3611111111111107</v>
      </c>
      <c r="V572" s="89">
        <f t="shared" si="137"/>
        <v>5.759586531581287</v>
      </c>
      <c r="W572" s="89">
        <f t="shared" si="138"/>
        <v>1.0000000000000009</v>
      </c>
      <c r="X572" s="89">
        <f t="shared" si="139"/>
        <v>-2</v>
      </c>
      <c r="Y572" s="89">
        <f t="shared" si="140"/>
        <v>-1.7320508075688767</v>
      </c>
      <c r="Z572" s="89">
        <f t="shared" si="141"/>
        <v>-0.08318518350653233</v>
      </c>
      <c r="AA572" s="89">
        <f t="shared" si="142"/>
        <v>-1.1929294770249657</v>
      </c>
      <c r="AB572" s="89">
        <f t="shared" si="143"/>
        <v>-0.16666666666666666</v>
      </c>
      <c r="AC572" s="89">
        <f t="shared" si="144"/>
        <v>-1.276114660531498</v>
      </c>
      <c r="AD572" s="89">
        <f t="shared" si="151"/>
        <v>1.62846862682342</v>
      </c>
      <c r="AE572" s="89">
        <f t="shared" si="145"/>
        <v>-0.5572186728018353</v>
      </c>
      <c r="AF572" s="34">
        <f t="shared" si="152"/>
        <v>0.31049264931903886</v>
      </c>
    </row>
    <row r="573" spans="8:32" ht="12.75">
      <c r="H573" s="34">
        <f t="shared" si="146"/>
        <v>55.1</v>
      </c>
      <c r="I573" s="34">
        <v>551</v>
      </c>
      <c r="J573" s="34">
        <f t="shared" si="147"/>
        <v>552</v>
      </c>
      <c r="K573" s="34">
        <f>IF(I573&gt;=0,1,0)*Data!$D$3*Data!$D$17</f>
        <v>-2</v>
      </c>
      <c r="L573" s="34">
        <f>IF(I573&gt;99,1,0)*Data!$D$4*Data!$D$17</f>
        <v>4</v>
      </c>
      <c r="M573" s="34">
        <f>IF(I573&gt;199,1,0)*Data!$D$5*Data!$D$17</f>
        <v>-3</v>
      </c>
      <c r="N573" s="34">
        <f>IF(I573&gt;299,1,0)*Data!$D$6*Data!$D$17</f>
        <v>3</v>
      </c>
      <c r="O573" s="34">
        <f>IF(I573&gt;399,1,0)*Data!$D$7*Data!$D$17</f>
        <v>-2</v>
      </c>
      <c r="P573" s="34">
        <f>IF(I573&gt;499,1,0)*Data!$D$8*Data!$D$17</f>
        <v>-2</v>
      </c>
      <c r="Q573" s="34">
        <f>IF(I573&gt;599,1,0)*Data!$D$9*Data!$D$17</f>
        <v>0</v>
      </c>
      <c r="R573" s="34">
        <f t="shared" si="148"/>
        <v>-2</v>
      </c>
      <c r="S573" s="34">
        <f t="shared" si="149"/>
        <v>4</v>
      </c>
      <c r="T573" s="34">
        <f t="shared" si="136"/>
        <v>-1.8333333333333333</v>
      </c>
      <c r="U573" s="34">
        <f t="shared" si="150"/>
        <v>3.3611111111111107</v>
      </c>
      <c r="V573" s="89">
        <f t="shared" si="137"/>
        <v>5.770058507093253</v>
      </c>
      <c r="W573" s="89">
        <f t="shared" si="138"/>
        <v>0.9818075072302822</v>
      </c>
      <c r="X573" s="89">
        <f t="shared" si="139"/>
        <v>-2</v>
      </c>
      <c r="Y573" s="89">
        <f t="shared" si="140"/>
        <v>-1.7424276222403785</v>
      </c>
      <c r="Z573" s="89">
        <f t="shared" si="141"/>
        <v>-0.08167183765704202</v>
      </c>
      <c r="AA573" s="89">
        <f t="shared" si="142"/>
        <v>-1.2000763852133198</v>
      </c>
      <c r="AB573" s="89">
        <f t="shared" si="143"/>
        <v>-0.16666666666666666</v>
      </c>
      <c r="AC573" s="89">
        <f t="shared" si="144"/>
        <v>-1.2817482228703618</v>
      </c>
      <c r="AD573" s="89">
        <f t="shared" si="151"/>
        <v>1.6428785068313307</v>
      </c>
      <c r="AE573" s="89">
        <f t="shared" si="145"/>
        <v>-0.5515851104629714</v>
      </c>
      <c r="AF573" s="34">
        <f t="shared" si="152"/>
        <v>0.3042461340844484</v>
      </c>
    </row>
    <row r="574" spans="8:32" ht="12.75">
      <c r="H574" s="34">
        <f t="shared" si="146"/>
        <v>55.2</v>
      </c>
      <c r="I574" s="34">
        <v>552</v>
      </c>
      <c r="J574" s="34">
        <f t="shared" si="147"/>
        <v>553</v>
      </c>
      <c r="K574" s="34">
        <f>IF(I574&gt;=0,1,0)*Data!$D$3*Data!$D$17</f>
        <v>-2</v>
      </c>
      <c r="L574" s="34">
        <f>IF(I574&gt;99,1,0)*Data!$D$4*Data!$D$17</f>
        <v>4</v>
      </c>
      <c r="M574" s="34">
        <f>IF(I574&gt;199,1,0)*Data!$D$5*Data!$D$17</f>
        <v>-3</v>
      </c>
      <c r="N574" s="34">
        <f>IF(I574&gt;299,1,0)*Data!$D$6*Data!$D$17</f>
        <v>3</v>
      </c>
      <c r="O574" s="34">
        <f>IF(I574&gt;399,1,0)*Data!$D$7*Data!$D$17</f>
        <v>-2</v>
      </c>
      <c r="P574" s="34">
        <f>IF(I574&gt;499,1,0)*Data!$D$8*Data!$D$17</f>
        <v>-2</v>
      </c>
      <c r="Q574" s="34">
        <f>IF(I574&gt;599,1,0)*Data!$D$9*Data!$D$17</f>
        <v>0</v>
      </c>
      <c r="R574" s="34">
        <f t="shared" si="148"/>
        <v>-2</v>
      </c>
      <c r="S574" s="34">
        <f t="shared" si="149"/>
        <v>4</v>
      </c>
      <c r="T574" s="34">
        <f t="shared" si="136"/>
        <v>-1.8333333333333333</v>
      </c>
      <c r="U574" s="34">
        <f t="shared" si="150"/>
        <v>3.3611111111111107</v>
      </c>
      <c r="V574" s="89">
        <f t="shared" si="137"/>
        <v>5.780530482605219</v>
      </c>
      <c r="W574" s="89">
        <f t="shared" si="138"/>
        <v>0.9635073482034322</v>
      </c>
      <c r="X574" s="89">
        <f t="shared" si="139"/>
        <v>-2</v>
      </c>
      <c r="Y574" s="89">
        <f t="shared" si="140"/>
        <v>-1.7526133600877263</v>
      </c>
      <c r="Z574" s="89">
        <f t="shared" si="141"/>
        <v>-0.08014953557019477</v>
      </c>
      <c r="AA574" s="89">
        <f t="shared" si="142"/>
        <v>-1.2070916915024035</v>
      </c>
      <c r="AB574" s="89">
        <f t="shared" si="143"/>
        <v>-0.16666666666666666</v>
      </c>
      <c r="AC574" s="89">
        <f t="shared" si="144"/>
        <v>-1.2872412270725984</v>
      </c>
      <c r="AD574" s="89">
        <f t="shared" si="151"/>
        <v>1.6569899766753686</v>
      </c>
      <c r="AE574" s="89">
        <f t="shared" si="145"/>
        <v>-0.5460921062607349</v>
      </c>
      <c r="AF574" s="34">
        <f t="shared" si="152"/>
        <v>0.29821658852028576</v>
      </c>
    </row>
    <row r="575" spans="8:32" ht="12.75">
      <c r="H575" s="34">
        <f t="shared" si="146"/>
        <v>55.3</v>
      </c>
      <c r="I575" s="34">
        <v>553</v>
      </c>
      <c r="J575" s="34">
        <f t="shared" si="147"/>
        <v>554</v>
      </c>
      <c r="K575" s="34">
        <f>IF(I575&gt;=0,1,0)*Data!$D$3*Data!$D$17</f>
        <v>-2</v>
      </c>
      <c r="L575" s="34">
        <f>IF(I575&gt;99,1,0)*Data!$D$4*Data!$D$17</f>
        <v>4</v>
      </c>
      <c r="M575" s="34">
        <f>IF(I575&gt;199,1,0)*Data!$D$5*Data!$D$17</f>
        <v>-3</v>
      </c>
      <c r="N575" s="34">
        <f>IF(I575&gt;299,1,0)*Data!$D$6*Data!$D$17</f>
        <v>3</v>
      </c>
      <c r="O575" s="34">
        <f>IF(I575&gt;399,1,0)*Data!$D$7*Data!$D$17</f>
        <v>-2</v>
      </c>
      <c r="P575" s="34">
        <f>IF(I575&gt;499,1,0)*Data!$D$8*Data!$D$17</f>
        <v>-2</v>
      </c>
      <c r="Q575" s="34">
        <f>IF(I575&gt;599,1,0)*Data!$D$9*Data!$D$17</f>
        <v>0</v>
      </c>
      <c r="R575" s="34">
        <f t="shared" si="148"/>
        <v>-2</v>
      </c>
      <c r="S575" s="34">
        <f t="shared" si="149"/>
        <v>4</v>
      </c>
      <c r="T575" s="34">
        <f t="shared" si="136"/>
        <v>-1.8333333333333333</v>
      </c>
      <c r="U575" s="34">
        <f t="shared" si="150"/>
        <v>3.3611111111111107</v>
      </c>
      <c r="V575" s="89">
        <f t="shared" si="137"/>
        <v>5.791002458117185</v>
      </c>
      <c r="W575" s="89">
        <f t="shared" si="138"/>
        <v>0.9451015297381092</v>
      </c>
      <c r="X575" s="89">
        <f t="shared" si="139"/>
        <v>-2</v>
      </c>
      <c r="Y575" s="89">
        <f t="shared" si="140"/>
        <v>-1.7626069041299839</v>
      </c>
      <c r="Z575" s="89">
        <f t="shared" si="141"/>
        <v>-0.07861844418356898</v>
      </c>
      <c r="AA575" s="89">
        <f t="shared" si="142"/>
        <v>-1.2139746265848272</v>
      </c>
      <c r="AB575" s="89">
        <f t="shared" si="143"/>
        <v>-0.16666666666666666</v>
      </c>
      <c r="AC575" s="89">
        <f t="shared" si="144"/>
        <v>-1.2925930707683961</v>
      </c>
      <c r="AD575" s="89">
        <f t="shared" si="151"/>
        <v>1.670796846598472</v>
      </c>
      <c r="AE575" s="89">
        <f t="shared" si="145"/>
        <v>-0.5407402625649371</v>
      </c>
      <c r="AF575" s="34">
        <f t="shared" si="152"/>
        <v>0.2924000315587971</v>
      </c>
    </row>
    <row r="576" spans="8:32" ht="12.75">
      <c r="H576" s="34">
        <f t="shared" si="146"/>
        <v>55.4</v>
      </c>
      <c r="I576" s="34">
        <v>554</v>
      </c>
      <c r="J576" s="34">
        <f t="shared" si="147"/>
        <v>555</v>
      </c>
      <c r="K576" s="34">
        <f>IF(I576&gt;=0,1,0)*Data!$D$3*Data!$D$17</f>
        <v>-2</v>
      </c>
      <c r="L576" s="34">
        <f>IF(I576&gt;99,1,0)*Data!$D$4*Data!$D$17</f>
        <v>4</v>
      </c>
      <c r="M576" s="34">
        <f>IF(I576&gt;199,1,0)*Data!$D$5*Data!$D$17</f>
        <v>-3</v>
      </c>
      <c r="N576" s="34">
        <f>IF(I576&gt;299,1,0)*Data!$D$6*Data!$D$17</f>
        <v>3</v>
      </c>
      <c r="O576" s="34">
        <f>IF(I576&gt;399,1,0)*Data!$D$7*Data!$D$17</f>
        <v>-2</v>
      </c>
      <c r="P576" s="34">
        <f>IF(I576&gt;499,1,0)*Data!$D$8*Data!$D$17</f>
        <v>-2</v>
      </c>
      <c r="Q576" s="34">
        <f>IF(I576&gt;599,1,0)*Data!$D$9*Data!$D$17</f>
        <v>0</v>
      </c>
      <c r="R576" s="34">
        <f t="shared" si="148"/>
        <v>-2</v>
      </c>
      <c r="S576" s="34">
        <f t="shared" si="149"/>
        <v>4</v>
      </c>
      <c r="T576" s="34">
        <f t="shared" si="136"/>
        <v>-1.8333333333333333</v>
      </c>
      <c r="U576" s="34">
        <f t="shared" si="150"/>
        <v>3.3611111111111107</v>
      </c>
      <c r="V576" s="89">
        <f t="shared" si="137"/>
        <v>5.801474433629151</v>
      </c>
      <c r="W576" s="89">
        <f t="shared" si="138"/>
        <v>0.9265920702397242</v>
      </c>
      <c r="X576" s="89">
        <f t="shared" si="139"/>
        <v>-2</v>
      </c>
      <c r="Y576" s="89">
        <f t="shared" si="140"/>
        <v>-1.772407158462429</v>
      </c>
      <c r="Z576" s="89">
        <f t="shared" si="141"/>
        <v>-0.07707873139858909</v>
      </c>
      <c r="AA576" s="89">
        <f t="shared" si="142"/>
        <v>-1.2207244356691953</v>
      </c>
      <c r="AB576" s="89">
        <f t="shared" si="143"/>
        <v>-0.16666666666666666</v>
      </c>
      <c r="AC576" s="89">
        <f t="shared" si="144"/>
        <v>-1.2978031670677843</v>
      </c>
      <c r="AD576" s="89">
        <f t="shared" si="151"/>
        <v>1.6842930604511712</v>
      </c>
      <c r="AE576" s="89">
        <f t="shared" si="145"/>
        <v>-0.535530166265549</v>
      </c>
      <c r="AF576" s="34">
        <f t="shared" si="152"/>
        <v>0.2867925589804065</v>
      </c>
    </row>
    <row r="577" spans="8:32" ht="12.75">
      <c r="H577" s="34">
        <f t="shared" si="146"/>
        <v>55.5</v>
      </c>
      <c r="I577" s="34">
        <v>555</v>
      </c>
      <c r="J577" s="34">
        <f t="shared" si="147"/>
        <v>556</v>
      </c>
      <c r="K577" s="34">
        <f>IF(I577&gt;=0,1,0)*Data!$D$3*Data!$D$17</f>
        <v>-2</v>
      </c>
      <c r="L577" s="34">
        <f>IF(I577&gt;99,1,0)*Data!$D$4*Data!$D$17</f>
        <v>4</v>
      </c>
      <c r="M577" s="34">
        <f>IF(I577&gt;199,1,0)*Data!$D$5*Data!$D$17</f>
        <v>-3</v>
      </c>
      <c r="N577" s="34">
        <f>IF(I577&gt;299,1,0)*Data!$D$6*Data!$D$17</f>
        <v>3</v>
      </c>
      <c r="O577" s="34">
        <f>IF(I577&gt;399,1,0)*Data!$D$7*Data!$D$17</f>
        <v>-2</v>
      </c>
      <c r="P577" s="34">
        <f>IF(I577&gt;499,1,0)*Data!$D$8*Data!$D$17</f>
        <v>-2</v>
      </c>
      <c r="Q577" s="34">
        <f>IF(I577&gt;599,1,0)*Data!$D$9*Data!$D$17</f>
        <v>0</v>
      </c>
      <c r="R577" s="34">
        <f t="shared" si="148"/>
        <v>-2</v>
      </c>
      <c r="S577" s="34">
        <f t="shared" si="149"/>
        <v>4</v>
      </c>
      <c r="T577" s="34">
        <f t="shared" si="136"/>
        <v>-1.8333333333333333</v>
      </c>
      <c r="U577" s="34">
        <f t="shared" si="150"/>
        <v>3.3611111111111107</v>
      </c>
      <c r="V577" s="89">
        <f t="shared" si="137"/>
        <v>5.811946409141116</v>
      </c>
      <c r="W577" s="89">
        <f t="shared" si="138"/>
        <v>0.9079809994790956</v>
      </c>
      <c r="X577" s="89">
        <f t="shared" si="139"/>
        <v>-2</v>
      </c>
      <c r="Y577" s="89">
        <f t="shared" si="140"/>
        <v>-1.7820130483767347</v>
      </c>
      <c r="Z577" s="89">
        <f t="shared" si="141"/>
        <v>-0.07553056606211314</v>
      </c>
      <c r="AA577" s="89">
        <f t="shared" si="142"/>
        <v>-1.2273403785628776</v>
      </c>
      <c r="AB577" s="89">
        <f t="shared" si="143"/>
        <v>-0.16666666666666666</v>
      </c>
      <c r="AC577" s="89">
        <f t="shared" si="144"/>
        <v>-1.3028709446249906</v>
      </c>
      <c r="AD577" s="89">
        <f t="shared" si="151"/>
        <v>1.6974726983480155</v>
      </c>
      <c r="AE577" s="89">
        <f t="shared" si="145"/>
        <v>-0.5304623887083426</v>
      </c>
      <c r="AF577" s="34">
        <f t="shared" si="152"/>
        <v>0.2813903458341608</v>
      </c>
    </row>
    <row r="578" spans="8:32" ht="12.75">
      <c r="H578" s="34">
        <f t="shared" si="146"/>
        <v>55.6</v>
      </c>
      <c r="I578" s="34">
        <v>556</v>
      </c>
      <c r="J578" s="34">
        <f t="shared" si="147"/>
        <v>557</v>
      </c>
      <c r="K578" s="34">
        <f>IF(I578&gt;=0,1,0)*Data!$D$3*Data!$D$17</f>
        <v>-2</v>
      </c>
      <c r="L578" s="34">
        <f>IF(I578&gt;99,1,0)*Data!$D$4*Data!$D$17</f>
        <v>4</v>
      </c>
      <c r="M578" s="34">
        <f>IF(I578&gt;199,1,0)*Data!$D$5*Data!$D$17</f>
        <v>-3</v>
      </c>
      <c r="N578" s="34">
        <f>IF(I578&gt;299,1,0)*Data!$D$6*Data!$D$17</f>
        <v>3</v>
      </c>
      <c r="O578" s="34">
        <f>IF(I578&gt;399,1,0)*Data!$D$7*Data!$D$17</f>
        <v>-2</v>
      </c>
      <c r="P578" s="34">
        <f>IF(I578&gt;499,1,0)*Data!$D$8*Data!$D$17</f>
        <v>-2</v>
      </c>
      <c r="Q578" s="34">
        <f>IF(I578&gt;599,1,0)*Data!$D$9*Data!$D$17</f>
        <v>0</v>
      </c>
      <c r="R578" s="34">
        <f t="shared" si="148"/>
        <v>-2</v>
      </c>
      <c r="S578" s="34">
        <f t="shared" si="149"/>
        <v>4</v>
      </c>
      <c r="T578" s="34">
        <f t="shared" si="136"/>
        <v>-1.8333333333333333</v>
      </c>
      <c r="U578" s="34">
        <f t="shared" si="150"/>
        <v>3.3611111111111107</v>
      </c>
      <c r="V578" s="89">
        <f t="shared" si="137"/>
        <v>5.822418384653083</v>
      </c>
      <c r="W578" s="89">
        <f t="shared" si="138"/>
        <v>0.8892703583698566</v>
      </c>
      <c r="X578" s="89">
        <f t="shared" si="139"/>
        <v>-2</v>
      </c>
      <c r="Y578" s="89">
        <f t="shared" si="140"/>
        <v>-1.791423520478825</v>
      </c>
      <c r="Z578" s="89">
        <f t="shared" si="141"/>
        <v>-0.07397411794791622</v>
      </c>
      <c r="AA578" s="89">
        <f t="shared" si="142"/>
        <v>-1.2338217297531822</v>
      </c>
      <c r="AB578" s="89">
        <f t="shared" si="143"/>
        <v>-0.16666666666666666</v>
      </c>
      <c r="AC578" s="89">
        <f t="shared" si="144"/>
        <v>-1.3077958477010985</v>
      </c>
      <c r="AD578" s="89">
        <f t="shared" si="151"/>
        <v>1.7103299792642348</v>
      </c>
      <c r="AE578" s="89">
        <f t="shared" si="145"/>
        <v>-0.5255374856322348</v>
      </c>
      <c r="AF578" s="34">
        <f t="shared" si="152"/>
        <v>0.2761896488046514</v>
      </c>
    </row>
    <row r="579" spans="8:32" ht="12.75">
      <c r="H579" s="34">
        <f t="shared" si="146"/>
        <v>55.7</v>
      </c>
      <c r="I579" s="34">
        <v>557</v>
      </c>
      <c r="J579" s="34">
        <f t="shared" si="147"/>
        <v>558</v>
      </c>
      <c r="K579" s="34">
        <f>IF(I579&gt;=0,1,0)*Data!$D$3*Data!$D$17</f>
        <v>-2</v>
      </c>
      <c r="L579" s="34">
        <f>IF(I579&gt;99,1,0)*Data!$D$4*Data!$D$17</f>
        <v>4</v>
      </c>
      <c r="M579" s="34">
        <f>IF(I579&gt;199,1,0)*Data!$D$5*Data!$D$17</f>
        <v>-3</v>
      </c>
      <c r="N579" s="34">
        <f>IF(I579&gt;299,1,0)*Data!$D$6*Data!$D$17</f>
        <v>3</v>
      </c>
      <c r="O579" s="34">
        <f>IF(I579&gt;399,1,0)*Data!$D$7*Data!$D$17</f>
        <v>-2</v>
      </c>
      <c r="P579" s="34">
        <f>IF(I579&gt;499,1,0)*Data!$D$8*Data!$D$17</f>
        <v>-2</v>
      </c>
      <c r="Q579" s="34">
        <f>IF(I579&gt;599,1,0)*Data!$D$9*Data!$D$17</f>
        <v>0</v>
      </c>
      <c r="R579" s="34">
        <f t="shared" si="148"/>
        <v>-2</v>
      </c>
      <c r="S579" s="34">
        <f t="shared" si="149"/>
        <v>4</v>
      </c>
      <c r="T579" s="34">
        <f t="shared" si="136"/>
        <v>-1.8333333333333333</v>
      </c>
      <c r="U579" s="34">
        <f t="shared" si="150"/>
        <v>3.3611111111111107</v>
      </c>
      <c r="V579" s="89">
        <f t="shared" si="137"/>
        <v>5.832890360165049</v>
      </c>
      <c r="W579" s="89">
        <f t="shared" si="138"/>
        <v>0.8704621987446561</v>
      </c>
      <c r="X579" s="89">
        <f t="shared" si="139"/>
        <v>-2</v>
      </c>
      <c r="Y579" s="89">
        <f t="shared" si="140"/>
        <v>-1.8006375428043864</v>
      </c>
      <c r="Z579" s="89">
        <f t="shared" si="141"/>
        <v>-0.07240955773807377</v>
      </c>
      <c r="AA579" s="89">
        <f t="shared" si="142"/>
        <v>-1.240167778486912</v>
      </c>
      <c r="AB579" s="89">
        <f t="shared" si="143"/>
        <v>-0.16666666666666666</v>
      </c>
      <c r="AC579" s="89">
        <f t="shared" si="144"/>
        <v>-1.3125773362249857</v>
      </c>
      <c r="AD579" s="89">
        <f t="shared" si="151"/>
        <v>1.7228592635714792</v>
      </c>
      <c r="AE579" s="89">
        <f t="shared" si="145"/>
        <v>-0.5207559971083475</v>
      </c>
      <c r="AF579" s="34">
        <f t="shared" si="152"/>
        <v>0.27118680852430926</v>
      </c>
    </row>
    <row r="580" spans="8:32" ht="12.75">
      <c r="H580" s="34">
        <f t="shared" si="146"/>
        <v>55.8</v>
      </c>
      <c r="I580" s="34">
        <v>558</v>
      </c>
      <c r="J580" s="34">
        <f t="shared" si="147"/>
        <v>559</v>
      </c>
      <c r="K580" s="34">
        <f>IF(I580&gt;=0,1,0)*Data!$D$3*Data!$D$17</f>
        <v>-2</v>
      </c>
      <c r="L580" s="34">
        <f>IF(I580&gt;99,1,0)*Data!$D$4*Data!$D$17</f>
        <v>4</v>
      </c>
      <c r="M580" s="34">
        <f>IF(I580&gt;199,1,0)*Data!$D$5*Data!$D$17</f>
        <v>-3</v>
      </c>
      <c r="N580" s="34">
        <f>IF(I580&gt;299,1,0)*Data!$D$6*Data!$D$17</f>
        <v>3</v>
      </c>
      <c r="O580" s="34">
        <f>IF(I580&gt;399,1,0)*Data!$D$7*Data!$D$17</f>
        <v>-2</v>
      </c>
      <c r="P580" s="34">
        <f>IF(I580&gt;499,1,0)*Data!$D$8*Data!$D$17</f>
        <v>-2</v>
      </c>
      <c r="Q580" s="34">
        <f>IF(I580&gt;599,1,0)*Data!$D$9*Data!$D$17</f>
        <v>0</v>
      </c>
      <c r="R580" s="34">
        <f t="shared" si="148"/>
        <v>-2</v>
      </c>
      <c r="S580" s="34">
        <f t="shared" si="149"/>
        <v>4</v>
      </c>
      <c r="T580" s="34">
        <f t="shared" si="136"/>
        <v>-1.8333333333333333</v>
      </c>
      <c r="U580" s="34">
        <f t="shared" si="150"/>
        <v>3.3611111111111107</v>
      </c>
      <c r="V580" s="89">
        <f t="shared" si="137"/>
        <v>5.843362335677015</v>
      </c>
      <c r="W580" s="89">
        <f t="shared" si="138"/>
        <v>0.851558583130146</v>
      </c>
      <c r="X580" s="89">
        <f t="shared" si="139"/>
        <v>-2</v>
      </c>
      <c r="Y580" s="89">
        <f t="shared" si="140"/>
        <v>-1.8096541049320387</v>
      </c>
      <c r="Z580" s="89">
        <f t="shared" si="141"/>
        <v>-0.0708370570042438</v>
      </c>
      <c r="AA580" s="89">
        <f t="shared" si="142"/>
        <v>-1.2463778288483105</v>
      </c>
      <c r="AB580" s="89">
        <f t="shared" si="143"/>
        <v>-0.16666666666666666</v>
      </c>
      <c r="AC580" s="89">
        <f t="shared" si="144"/>
        <v>-1.3172148858525543</v>
      </c>
      <c r="AD580" s="89">
        <f t="shared" si="151"/>
        <v>1.7350550555115576</v>
      </c>
      <c r="AE580" s="89">
        <f t="shared" si="145"/>
        <v>-0.516118447480779</v>
      </c>
      <c r="AF580" s="34">
        <f t="shared" si="152"/>
        <v>0.2663782518299696</v>
      </c>
    </row>
    <row r="581" spans="8:32" ht="12.75">
      <c r="H581" s="34">
        <f t="shared" si="146"/>
        <v>55.9</v>
      </c>
      <c r="I581" s="34">
        <v>559</v>
      </c>
      <c r="J581" s="34">
        <f t="shared" si="147"/>
        <v>560</v>
      </c>
      <c r="K581" s="34">
        <f>IF(I581&gt;=0,1,0)*Data!$D$3*Data!$D$17</f>
        <v>-2</v>
      </c>
      <c r="L581" s="34">
        <f>IF(I581&gt;99,1,0)*Data!$D$4*Data!$D$17</f>
        <v>4</v>
      </c>
      <c r="M581" s="34">
        <f>IF(I581&gt;199,1,0)*Data!$D$5*Data!$D$17</f>
        <v>-3</v>
      </c>
      <c r="N581" s="34">
        <f>IF(I581&gt;299,1,0)*Data!$D$6*Data!$D$17</f>
        <v>3</v>
      </c>
      <c r="O581" s="34">
        <f>IF(I581&gt;399,1,0)*Data!$D$7*Data!$D$17</f>
        <v>-2</v>
      </c>
      <c r="P581" s="34">
        <f>IF(I581&gt;499,1,0)*Data!$D$8*Data!$D$17</f>
        <v>-2</v>
      </c>
      <c r="Q581" s="34">
        <f>IF(I581&gt;599,1,0)*Data!$D$9*Data!$D$17</f>
        <v>0</v>
      </c>
      <c r="R581" s="34">
        <f t="shared" si="148"/>
        <v>-2</v>
      </c>
      <c r="S581" s="34">
        <f t="shared" si="149"/>
        <v>4</v>
      </c>
      <c r="T581" s="34">
        <f t="shared" si="136"/>
        <v>-1.8333333333333333</v>
      </c>
      <c r="U581" s="34">
        <f t="shared" si="150"/>
        <v>3.3611111111111107</v>
      </c>
      <c r="V581" s="89">
        <f t="shared" si="137"/>
        <v>5.85383431118898</v>
      </c>
      <c r="W581" s="89">
        <f t="shared" si="138"/>
        <v>0.8325615845208043</v>
      </c>
      <c r="X581" s="89">
        <f t="shared" si="139"/>
        <v>-2</v>
      </c>
      <c r="Y581" s="89">
        <f t="shared" si="140"/>
        <v>-1.8184722180941362</v>
      </c>
      <c r="Z581" s="89">
        <f t="shared" si="141"/>
        <v>-0.06925678818885238</v>
      </c>
      <c r="AA581" s="89">
        <f t="shared" si="142"/>
        <v>-1.2524511998353733</v>
      </c>
      <c r="AB581" s="89">
        <f t="shared" si="143"/>
        <v>-0.16666666666666666</v>
      </c>
      <c r="AC581" s="89">
        <f t="shared" si="144"/>
        <v>-1.3217079880242257</v>
      </c>
      <c r="AD581" s="89">
        <f t="shared" si="151"/>
        <v>1.7469120056070468</v>
      </c>
      <c r="AE581" s="89">
        <f t="shared" si="145"/>
        <v>-0.5116253453091075</v>
      </c>
      <c r="AF581" s="34">
        <f t="shared" si="152"/>
        <v>0.2617604939626635</v>
      </c>
    </row>
    <row r="582" spans="8:32" ht="12.75">
      <c r="H582" s="34">
        <f t="shared" si="146"/>
        <v>56</v>
      </c>
      <c r="I582" s="34">
        <v>560</v>
      </c>
      <c r="J582" s="34">
        <f t="shared" si="147"/>
        <v>561</v>
      </c>
      <c r="K582" s="34">
        <f>IF(I582&gt;=0,1,0)*Data!$D$3*Data!$D$17</f>
        <v>-2</v>
      </c>
      <c r="L582" s="34">
        <f>IF(I582&gt;99,1,0)*Data!$D$4*Data!$D$17</f>
        <v>4</v>
      </c>
      <c r="M582" s="34">
        <f>IF(I582&gt;199,1,0)*Data!$D$5*Data!$D$17</f>
        <v>-3</v>
      </c>
      <c r="N582" s="34">
        <f>IF(I582&gt;299,1,0)*Data!$D$6*Data!$D$17</f>
        <v>3</v>
      </c>
      <c r="O582" s="34">
        <f>IF(I582&gt;399,1,0)*Data!$D$7*Data!$D$17</f>
        <v>-2</v>
      </c>
      <c r="P582" s="34">
        <f>IF(I582&gt;499,1,0)*Data!$D$8*Data!$D$17</f>
        <v>-2</v>
      </c>
      <c r="Q582" s="34">
        <f>IF(I582&gt;599,1,0)*Data!$D$9*Data!$D$17</f>
        <v>0</v>
      </c>
      <c r="R582" s="34">
        <f t="shared" si="148"/>
        <v>-2</v>
      </c>
      <c r="S582" s="34">
        <f t="shared" si="149"/>
        <v>4</v>
      </c>
      <c r="T582" s="34">
        <f t="shared" si="136"/>
        <v>-1.8333333333333333</v>
      </c>
      <c r="U582" s="34">
        <f t="shared" si="150"/>
        <v>3.3611111111111107</v>
      </c>
      <c r="V582" s="89">
        <f t="shared" si="137"/>
        <v>5.864306286700947</v>
      </c>
      <c r="W582" s="89">
        <f t="shared" si="138"/>
        <v>0.8134732861516019</v>
      </c>
      <c r="X582" s="89">
        <f t="shared" si="139"/>
        <v>-2</v>
      </c>
      <c r="Y582" s="89">
        <f t="shared" si="140"/>
        <v>-1.827090915285201</v>
      </c>
      <c r="Z582" s="89">
        <f t="shared" si="141"/>
        <v>-0.06766892458618283</v>
      </c>
      <c r="AA582" s="89">
        <f t="shared" si="142"/>
        <v>-1.258387225434533</v>
      </c>
      <c r="AB582" s="89">
        <f t="shared" si="143"/>
        <v>-0.16666666666666666</v>
      </c>
      <c r="AC582" s="89">
        <f t="shared" si="144"/>
        <v>-1.3260561500207158</v>
      </c>
      <c r="AD582" s="89">
        <f t="shared" si="151"/>
        <v>1.758424913007763</v>
      </c>
      <c r="AE582" s="89">
        <f t="shared" si="145"/>
        <v>-0.5072771833126175</v>
      </c>
      <c r="AF582" s="34">
        <f t="shared" si="152"/>
        <v>0.25733014070958293</v>
      </c>
    </row>
    <row r="583" spans="8:32" ht="12.75">
      <c r="H583" s="34">
        <f t="shared" si="146"/>
        <v>56.1</v>
      </c>
      <c r="I583" s="34">
        <v>561</v>
      </c>
      <c r="J583" s="34">
        <f t="shared" si="147"/>
        <v>562</v>
      </c>
      <c r="K583" s="34">
        <f>IF(I583&gt;=0,1,0)*Data!$D$3*Data!$D$17</f>
        <v>-2</v>
      </c>
      <c r="L583" s="34">
        <f>IF(I583&gt;99,1,0)*Data!$D$4*Data!$D$17</f>
        <v>4</v>
      </c>
      <c r="M583" s="34">
        <f>IF(I583&gt;199,1,0)*Data!$D$5*Data!$D$17</f>
        <v>-3</v>
      </c>
      <c r="N583" s="34">
        <f>IF(I583&gt;299,1,0)*Data!$D$6*Data!$D$17</f>
        <v>3</v>
      </c>
      <c r="O583" s="34">
        <f>IF(I583&gt;399,1,0)*Data!$D$7*Data!$D$17</f>
        <v>-2</v>
      </c>
      <c r="P583" s="34">
        <f>IF(I583&gt;499,1,0)*Data!$D$8*Data!$D$17</f>
        <v>-2</v>
      </c>
      <c r="Q583" s="34">
        <f>IF(I583&gt;599,1,0)*Data!$D$9*Data!$D$17</f>
        <v>0</v>
      </c>
      <c r="R583" s="34">
        <f t="shared" si="148"/>
        <v>-2</v>
      </c>
      <c r="S583" s="34">
        <f t="shared" si="149"/>
        <v>4</v>
      </c>
      <c r="T583" s="34">
        <f t="shared" si="136"/>
        <v>-1.8333333333333333</v>
      </c>
      <c r="U583" s="34">
        <f t="shared" si="150"/>
        <v>3.3611111111111107</v>
      </c>
      <c r="V583" s="89">
        <f t="shared" si="137"/>
        <v>5.874778262212913</v>
      </c>
      <c r="W583" s="89">
        <f t="shared" si="138"/>
        <v>0.7942957812695624</v>
      </c>
      <c r="X583" s="89">
        <f t="shared" si="139"/>
        <v>-2</v>
      </c>
      <c r="Y583" s="89">
        <f t="shared" si="140"/>
        <v>-1.8355092513679618</v>
      </c>
      <c r="Z583" s="89">
        <f t="shared" si="141"/>
        <v>-0.06607364032337296</v>
      </c>
      <c r="AA583" s="89">
        <f t="shared" si="142"/>
        <v>-1.2641852546936883</v>
      </c>
      <c r="AB583" s="89">
        <f t="shared" si="143"/>
        <v>-0.16666666666666666</v>
      </c>
      <c r="AC583" s="89">
        <f t="shared" si="144"/>
        <v>-1.3302588950170613</v>
      </c>
      <c r="AD583" s="89">
        <f t="shared" si="151"/>
        <v>1.7695887277720128</v>
      </c>
      <c r="AE583" s="89">
        <f t="shared" si="145"/>
        <v>-0.503074438316272</v>
      </c>
      <c r="AF583" s="34">
        <f t="shared" si="152"/>
        <v>0.2530838904872325</v>
      </c>
    </row>
    <row r="584" spans="8:32" ht="12.75">
      <c r="H584" s="34">
        <f t="shared" si="146"/>
        <v>56.2</v>
      </c>
      <c r="I584" s="34">
        <v>562</v>
      </c>
      <c r="J584" s="34">
        <f t="shared" si="147"/>
        <v>563</v>
      </c>
      <c r="K584" s="34">
        <f>IF(I584&gt;=0,1,0)*Data!$D$3*Data!$D$17</f>
        <v>-2</v>
      </c>
      <c r="L584" s="34">
        <f>IF(I584&gt;99,1,0)*Data!$D$4*Data!$D$17</f>
        <v>4</v>
      </c>
      <c r="M584" s="34">
        <f>IF(I584&gt;199,1,0)*Data!$D$5*Data!$D$17</f>
        <v>-3</v>
      </c>
      <c r="N584" s="34">
        <f>IF(I584&gt;299,1,0)*Data!$D$6*Data!$D$17</f>
        <v>3</v>
      </c>
      <c r="O584" s="34">
        <f>IF(I584&gt;399,1,0)*Data!$D$7*Data!$D$17</f>
        <v>-2</v>
      </c>
      <c r="P584" s="34">
        <f>IF(I584&gt;499,1,0)*Data!$D$8*Data!$D$17</f>
        <v>-2</v>
      </c>
      <c r="Q584" s="34">
        <f>IF(I584&gt;599,1,0)*Data!$D$9*Data!$D$17</f>
        <v>0</v>
      </c>
      <c r="R584" s="34">
        <f t="shared" si="148"/>
        <v>-2</v>
      </c>
      <c r="S584" s="34">
        <f t="shared" si="149"/>
        <v>4</v>
      </c>
      <c r="T584" s="34">
        <f t="shared" si="136"/>
        <v>-1.8333333333333333</v>
      </c>
      <c r="U584" s="34">
        <f t="shared" si="150"/>
        <v>3.3611111111111107</v>
      </c>
      <c r="V584" s="89">
        <f t="shared" si="137"/>
        <v>5.885250237724879</v>
      </c>
      <c r="W584" s="89">
        <f t="shared" si="138"/>
        <v>0.7750311729042065</v>
      </c>
      <c r="X584" s="89">
        <f t="shared" si="139"/>
        <v>-2</v>
      </c>
      <c r="Y584" s="89">
        <f t="shared" si="140"/>
        <v>-1.8437263031770008</v>
      </c>
      <c r="Z584" s="89">
        <f t="shared" si="141"/>
        <v>-0.06447111034131935</v>
      </c>
      <c r="AA584" s="89">
        <f t="shared" si="142"/>
        <v>-1.2698446517935935</v>
      </c>
      <c r="AB584" s="89">
        <f t="shared" si="143"/>
        <v>-0.16666666666666666</v>
      </c>
      <c r="AC584" s="89">
        <f t="shared" si="144"/>
        <v>-1.3343157621349129</v>
      </c>
      <c r="AD584" s="89">
        <f t="shared" si="151"/>
        <v>1.7803985530816735</v>
      </c>
      <c r="AE584" s="89">
        <f t="shared" si="145"/>
        <v>-0.4990175711984204</v>
      </c>
      <c r="AF584" s="34">
        <f t="shared" si="152"/>
        <v>0.24901853636477056</v>
      </c>
    </row>
    <row r="585" spans="8:32" ht="12.75">
      <c r="H585" s="34">
        <f t="shared" si="146"/>
        <v>56.3</v>
      </c>
      <c r="I585" s="34">
        <v>563</v>
      </c>
      <c r="J585" s="34">
        <f t="shared" si="147"/>
        <v>564</v>
      </c>
      <c r="K585" s="34">
        <f>IF(I585&gt;=0,1,0)*Data!$D$3*Data!$D$17</f>
        <v>-2</v>
      </c>
      <c r="L585" s="34">
        <f>IF(I585&gt;99,1,0)*Data!$D$4*Data!$D$17</f>
        <v>4</v>
      </c>
      <c r="M585" s="34">
        <f>IF(I585&gt;199,1,0)*Data!$D$5*Data!$D$17</f>
        <v>-3</v>
      </c>
      <c r="N585" s="34">
        <f>IF(I585&gt;299,1,0)*Data!$D$6*Data!$D$17</f>
        <v>3</v>
      </c>
      <c r="O585" s="34">
        <f>IF(I585&gt;399,1,0)*Data!$D$7*Data!$D$17</f>
        <v>-2</v>
      </c>
      <c r="P585" s="34">
        <f>IF(I585&gt;499,1,0)*Data!$D$8*Data!$D$17</f>
        <v>-2</v>
      </c>
      <c r="Q585" s="34">
        <f>IF(I585&gt;599,1,0)*Data!$D$9*Data!$D$17</f>
        <v>0</v>
      </c>
      <c r="R585" s="34">
        <f t="shared" si="148"/>
        <v>-2</v>
      </c>
      <c r="S585" s="34">
        <f t="shared" si="149"/>
        <v>4</v>
      </c>
      <c r="T585" s="34">
        <f t="shared" si="136"/>
        <v>-1.8333333333333333</v>
      </c>
      <c r="U585" s="34">
        <f t="shared" si="150"/>
        <v>3.3611111111111107</v>
      </c>
      <c r="V585" s="89">
        <f t="shared" si="137"/>
        <v>5.895722213236844</v>
      </c>
      <c r="W585" s="89">
        <f t="shared" si="138"/>
        <v>0.7556815736369361</v>
      </c>
      <c r="X585" s="89">
        <f t="shared" si="139"/>
        <v>-2</v>
      </c>
      <c r="Y585" s="89">
        <f t="shared" si="140"/>
        <v>-1.8517411696199888</v>
      </c>
      <c r="Z585" s="89">
        <f t="shared" si="141"/>
        <v>-0.0628615103754936</v>
      </c>
      <c r="AA585" s="89">
        <f t="shared" si="142"/>
        <v>-1.2753647961175807</v>
      </c>
      <c r="AB585" s="89">
        <f t="shared" si="143"/>
        <v>-0.16666666666666666</v>
      </c>
      <c r="AC585" s="89">
        <f t="shared" si="144"/>
        <v>-1.3382263064930744</v>
      </c>
      <c r="AD585" s="89">
        <f t="shared" si="151"/>
        <v>1.7908496473900959</v>
      </c>
      <c r="AE585" s="89">
        <f t="shared" si="145"/>
        <v>-0.49510702684025887</v>
      </c>
      <c r="AF585" s="34">
        <f t="shared" si="152"/>
        <v>0.2451309680266008</v>
      </c>
    </row>
    <row r="586" spans="8:32" ht="12.75">
      <c r="H586" s="34">
        <f t="shared" si="146"/>
        <v>56.4</v>
      </c>
      <c r="I586" s="34">
        <v>564</v>
      </c>
      <c r="J586" s="34">
        <f t="shared" si="147"/>
        <v>565</v>
      </c>
      <c r="K586" s="34">
        <f>IF(I586&gt;=0,1,0)*Data!$D$3*Data!$D$17</f>
        <v>-2</v>
      </c>
      <c r="L586" s="34">
        <f>IF(I586&gt;99,1,0)*Data!$D$4*Data!$D$17</f>
        <v>4</v>
      </c>
      <c r="M586" s="34">
        <f>IF(I586&gt;199,1,0)*Data!$D$5*Data!$D$17</f>
        <v>-3</v>
      </c>
      <c r="N586" s="34">
        <f>IF(I586&gt;299,1,0)*Data!$D$6*Data!$D$17</f>
        <v>3</v>
      </c>
      <c r="O586" s="34">
        <f>IF(I586&gt;399,1,0)*Data!$D$7*Data!$D$17</f>
        <v>-2</v>
      </c>
      <c r="P586" s="34">
        <f>IF(I586&gt;499,1,0)*Data!$D$8*Data!$D$17</f>
        <v>-2</v>
      </c>
      <c r="Q586" s="34">
        <f>IF(I586&gt;599,1,0)*Data!$D$9*Data!$D$17</f>
        <v>0</v>
      </c>
      <c r="R586" s="34">
        <f t="shared" si="148"/>
        <v>-2</v>
      </c>
      <c r="S586" s="34">
        <f t="shared" si="149"/>
        <v>4</v>
      </c>
      <c r="T586" s="34">
        <f t="shared" si="136"/>
        <v>-1.8333333333333333</v>
      </c>
      <c r="U586" s="34">
        <f t="shared" si="150"/>
        <v>3.3611111111111107</v>
      </c>
      <c r="V586" s="89">
        <f t="shared" si="137"/>
        <v>5.9061941887488105</v>
      </c>
      <c r="W586" s="89">
        <f t="shared" si="138"/>
        <v>0.7362491053693574</v>
      </c>
      <c r="X586" s="89">
        <f t="shared" si="139"/>
        <v>-2</v>
      </c>
      <c r="Y586" s="89">
        <f t="shared" si="140"/>
        <v>-1.8595529717765023</v>
      </c>
      <c r="Z586" s="89">
        <f t="shared" si="141"/>
        <v>-0.0612450169366702</v>
      </c>
      <c r="AA586" s="89">
        <f t="shared" si="142"/>
        <v>-1.280745082319619</v>
      </c>
      <c r="AB586" s="89">
        <f t="shared" si="143"/>
        <v>-0.16666666666666666</v>
      </c>
      <c r="AC586" s="89">
        <f t="shared" si="144"/>
        <v>-1.3419900992562892</v>
      </c>
      <c r="AD586" s="89">
        <f t="shared" si="151"/>
        <v>1.800937426501905</v>
      </c>
      <c r="AE586" s="89">
        <f t="shared" si="145"/>
        <v>-0.49134323407704406</v>
      </c>
      <c r="AF586" s="34">
        <f t="shared" si="152"/>
        <v>0.2414181736732889</v>
      </c>
    </row>
    <row r="587" spans="8:32" ht="12.75">
      <c r="H587" s="34">
        <f t="shared" si="146"/>
        <v>56.5</v>
      </c>
      <c r="I587" s="34">
        <v>565</v>
      </c>
      <c r="J587" s="34">
        <f t="shared" si="147"/>
        <v>566</v>
      </c>
      <c r="K587" s="34">
        <f>IF(I587&gt;=0,1,0)*Data!$D$3*Data!$D$17</f>
        <v>-2</v>
      </c>
      <c r="L587" s="34">
        <f>IF(I587&gt;99,1,0)*Data!$D$4*Data!$D$17</f>
        <v>4</v>
      </c>
      <c r="M587" s="34">
        <f>IF(I587&gt;199,1,0)*Data!$D$5*Data!$D$17</f>
        <v>-3</v>
      </c>
      <c r="N587" s="34">
        <f>IF(I587&gt;299,1,0)*Data!$D$6*Data!$D$17</f>
        <v>3</v>
      </c>
      <c r="O587" s="34">
        <f>IF(I587&gt;399,1,0)*Data!$D$7*Data!$D$17</f>
        <v>-2</v>
      </c>
      <c r="P587" s="34">
        <f>IF(I587&gt;499,1,0)*Data!$D$8*Data!$D$17</f>
        <v>-2</v>
      </c>
      <c r="Q587" s="34">
        <f>IF(I587&gt;599,1,0)*Data!$D$9*Data!$D$17</f>
        <v>0</v>
      </c>
      <c r="R587" s="34">
        <f t="shared" si="148"/>
        <v>-2</v>
      </c>
      <c r="S587" s="34">
        <f t="shared" si="149"/>
        <v>4</v>
      </c>
      <c r="T587" s="34">
        <f t="shared" si="136"/>
        <v>-1.8333333333333333</v>
      </c>
      <c r="U587" s="34">
        <f t="shared" si="150"/>
        <v>3.3611111111111107</v>
      </c>
      <c r="V587" s="89">
        <f t="shared" si="137"/>
        <v>5.916666164260777</v>
      </c>
      <c r="W587" s="89">
        <f t="shared" si="138"/>
        <v>0.7167358990906015</v>
      </c>
      <c r="X587" s="89">
        <f t="shared" si="139"/>
        <v>-2</v>
      </c>
      <c r="Y587" s="89">
        <f t="shared" si="140"/>
        <v>-1.867160852994403</v>
      </c>
      <c r="Z587" s="89">
        <f t="shared" si="141"/>
        <v>-0.05962180729157107</v>
      </c>
      <c r="AA587" s="89">
        <f t="shared" si="142"/>
        <v>-1.2859849203906957</v>
      </c>
      <c r="AB587" s="89">
        <f t="shared" si="143"/>
        <v>-0.16666666666666666</v>
      </c>
      <c r="AC587" s="89">
        <f t="shared" si="144"/>
        <v>-1.3456067276822667</v>
      </c>
      <c r="AD587" s="89">
        <f t="shared" si="151"/>
        <v>1.810657465583778</v>
      </c>
      <c r="AE587" s="89">
        <f t="shared" si="145"/>
        <v>-0.4877266056510665</v>
      </c>
      <c r="AF587" s="34">
        <f t="shared" si="152"/>
        <v>0.23787724185991094</v>
      </c>
    </row>
    <row r="588" spans="8:32" ht="12.75">
      <c r="H588" s="34">
        <f t="shared" si="146"/>
        <v>56.6</v>
      </c>
      <c r="I588" s="34">
        <v>566</v>
      </c>
      <c r="J588" s="34">
        <f t="shared" si="147"/>
        <v>567</v>
      </c>
      <c r="K588" s="34">
        <f>IF(I588&gt;=0,1,0)*Data!$D$3*Data!$D$17</f>
        <v>-2</v>
      </c>
      <c r="L588" s="34">
        <f>IF(I588&gt;99,1,0)*Data!$D$4*Data!$D$17</f>
        <v>4</v>
      </c>
      <c r="M588" s="34">
        <f>IF(I588&gt;199,1,0)*Data!$D$5*Data!$D$17</f>
        <v>-3</v>
      </c>
      <c r="N588" s="34">
        <f>IF(I588&gt;299,1,0)*Data!$D$6*Data!$D$17</f>
        <v>3</v>
      </c>
      <c r="O588" s="34">
        <f>IF(I588&gt;399,1,0)*Data!$D$7*Data!$D$17</f>
        <v>-2</v>
      </c>
      <c r="P588" s="34">
        <f>IF(I588&gt;499,1,0)*Data!$D$8*Data!$D$17</f>
        <v>-2</v>
      </c>
      <c r="Q588" s="34">
        <f>IF(I588&gt;599,1,0)*Data!$D$9*Data!$D$17</f>
        <v>0</v>
      </c>
      <c r="R588" s="34">
        <f t="shared" si="148"/>
        <v>-2</v>
      </c>
      <c r="S588" s="34">
        <f t="shared" si="149"/>
        <v>4</v>
      </c>
      <c r="T588" s="34">
        <f t="shared" si="136"/>
        <v>-1.8333333333333333</v>
      </c>
      <c r="U588" s="34">
        <f t="shared" si="150"/>
        <v>3.3611111111111107</v>
      </c>
      <c r="V588" s="89">
        <f t="shared" si="137"/>
        <v>5.927138139772743</v>
      </c>
      <c r="W588" s="89">
        <f t="shared" si="138"/>
        <v>0.697144094643631</v>
      </c>
      <c r="X588" s="89">
        <f t="shared" si="139"/>
        <v>-2</v>
      </c>
      <c r="Y588" s="89">
        <f t="shared" si="140"/>
        <v>-1.874563978983783</v>
      </c>
      <c r="Z588" s="89">
        <f t="shared" si="141"/>
        <v>-0.05799205944342574</v>
      </c>
      <c r="AA588" s="89">
        <f t="shared" si="142"/>
        <v>-1.2910837357235188</v>
      </c>
      <c r="AB588" s="89">
        <f t="shared" si="143"/>
        <v>-0.16666666666666666</v>
      </c>
      <c r="AC588" s="89">
        <f t="shared" si="144"/>
        <v>-1.3490757951669445</v>
      </c>
      <c r="AD588" s="89">
        <f t="shared" si="151"/>
        <v>1.8200055011053238</v>
      </c>
      <c r="AE588" s="89">
        <f t="shared" si="145"/>
        <v>-0.4842575381663887</v>
      </c>
      <c r="AF588" s="34">
        <f t="shared" si="152"/>
        <v>0.23450536327097143</v>
      </c>
    </row>
    <row r="589" spans="8:32" ht="12.75">
      <c r="H589" s="34">
        <f t="shared" si="146"/>
        <v>56.7</v>
      </c>
      <c r="I589" s="34">
        <v>567</v>
      </c>
      <c r="J589" s="34">
        <f t="shared" si="147"/>
        <v>568</v>
      </c>
      <c r="K589" s="34">
        <f>IF(I589&gt;=0,1,0)*Data!$D$3*Data!$D$17</f>
        <v>-2</v>
      </c>
      <c r="L589" s="34">
        <f>IF(I589&gt;99,1,0)*Data!$D$4*Data!$D$17</f>
        <v>4</v>
      </c>
      <c r="M589" s="34">
        <f>IF(I589&gt;199,1,0)*Data!$D$5*Data!$D$17</f>
        <v>-3</v>
      </c>
      <c r="N589" s="34">
        <f>IF(I589&gt;299,1,0)*Data!$D$6*Data!$D$17</f>
        <v>3</v>
      </c>
      <c r="O589" s="34">
        <f>IF(I589&gt;399,1,0)*Data!$D$7*Data!$D$17</f>
        <v>-2</v>
      </c>
      <c r="P589" s="34">
        <f>IF(I589&gt;499,1,0)*Data!$D$8*Data!$D$17</f>
        <v>-2</v>
      </c>
      <c r="Q589" s="34">
        <f>IF(I589&gt;599,1,0)*Data!$D$9*Data!$D$17</f>
        <v>0</v>
      </c>
      <c r="R589" s="34">
        <f t="shared" si="148"/>
        <v>-2</v>
      </c>
      <c r="S589" s="34">
        <f t="shared" si="149"/>
        <v>4</v>
      </c>
      <c r="T589" s="34">
        <f t="shared" si="136"/>
        <v>-1.8333333333333333</v>
      </c>
      <c r="U589" s="34">
        <f t="shared" si="150"/>
        <v>3.3611111111111107</v>
      </c>
      <c r="V589" s="89">
        <f t="shared" si="137"/>
        <v>5.937610115284708</v>
      </c>
      <c r="W589" s="89">
        <f t="shared" si="138"/>
        <v>0.6774758404905845</v>
      </c>
      <c r="X589" s="89">
        <f t="shared" si="139"/>
        <v>-2</v>
      </c>
      <c r="Y589" s="89">
        <f t="shared" si="140"/>
        <v>-1.8817615379084502</v>
      </c>
      <c r="Z589" s="89">
        <f t="shared" si="141"/>
        <v>-0.05635595211245145</v>
      </c>
      <c r="AA589" s="89">
        <f t="shared" si="142"/>
        <v>-1.296040969175528</v>
      </c>
      <c r="AB589" s="89">
        <f t="shared" si="143"/>
        <v>-0.16666666666666666</v>
      </c>
      <c r="AC589" s="89">
        <f t="shared" si="144"/>
        <v>-1.3523969212879794</v>
      </c>
      <c r="AD589" s="89">
        <f t="shared" si="151"/>
        <v>1.8289774327092052</v>
      </c>
      <c r="AE589" s="89">
        <f t="shared" si="145"/>
        <v>-0.48093641204535387</v>
      </c>
      <c r="AF589" s="34">
        <f t="shared" si="152"/>
        <v>0.2312998324310584</v>
      </c>
    </row>
    <row r="590" spans="8:32" ht="12.75">
      <c r="H590" s="34">
        <f t="shared" si="146"/>
        <v>56.8</v>
      </c>
      <c r="I590" s="34">
        <v>568</v>
      </c>
      <c r="J590" s="34">
        <f t="shared" si="147"/>
        <v>569</v>
      </c>
      <c r="K590" s="34">
        <f>IF(I590&gt;=0,1,0)*Data!$D$3*Data!$D$17</f>
        <v>-2</v>
      </c>
      <c r="L590" s="34">
        <f>IF(I590&gt;99,1,0)*Data!$D$4*Data!$D$17</f>
        <v>4</v>
      </c>
      <c r="M590" s="34">
        <f>IF(I590&gt;199,1,0)*Data!$D$5*Data!$D$17</f>
        <v>-3</v>
      </c>
      <c r="N590" s="34">
        <f>IF(I590&gt;299,1,0)*Data!$D$6*Data!$D$17</f>
        <v>3</v>
      </c>
      <c r="O590" s="34">
        <f>IF(I590&gt;399,1,0)*Data!$D$7*Data!$D$17</f>
        <v>-2</v>
      </c>
      <c r="P590" s="34">
        <f>IF(I590&gt;499,1,0)*Data!$D$8*Data!$D$17</f>
        <v>-2</v>
      </c>
      <c r="Q590" s="34">
        <f>IF(I590&gt;599,1,0)*Data!$D$9*Data!$D$17</f>
        <v>0</v>
      </c>
      <c r="R590" s="34">
        <f t="shared" si="148"/>
        <v>-2</v>
      </c>
      <c r="S590" s="34">
        <f t="shared" si="149"/>
        <v>4</v>
      </c>
      <c r="T590" s="34">
        <f t="shared" si="136"/>
        <v>-1.8333333333333333</v>
      </c>
      <c r="U590" s="34">
        <f t="shared" si="150"/>
        <v>3.3611111111111107</v>
      </c>
      <c r="V590" s="89">
        <f t="shared" si="137"/>
        <v>5.9480820907966745</v>
      </c>
      <c r="W590" s="89">
        <f t="shared" si="138"/>
        <v>0.6577332934771678</v>
      </c>
      <c r="X590" s="89">
        <f t="shared" si="139"/>
        <v>-2</v>
      </c>
      <c r="Y590" s="89">
        <f t="shared" si="140"/>
        <v>-1.8887527404749616</v>
      </c>
      <c r="Z590" s="89">
        <f t="shared" si="141"/>
        <v>-0.05471366471625404</v>
      </c>
      <c r="AA590" s="89">
        <f t="shared" si="142"/>
        <v>-1.3008560771302131</v>
      </c>
      <c r="AB590" s="89">
        <f t="shared" si="143"/>
        <v>-0.16666666666666666</v>
      </c>
      <c r="AC590" s="89">
        <f t="shared" si="144"/>
        <v>-1.3555697418464672</v>
      </c>
      <c r="AD590" s="89">
        <f t="shared" si="151"/>
        <v>1.8375693250096976</v>
      </c>
      <c r="AE590" s="89">
        <f t="shared" si="145"/>
        <v>-0.4777635914868661</v>
      </c>
      <c r="AF590" s="34">
        <f t="shared" si="152"/>
        <v>0.22825804935042907</v>
      </c>
    </row>
    <row r="591" spans="8:32" ht="12.75">
      <c r="H591" s="34">
        <f t="shared" si="146"/>
        <v>56.9</v>
      </c>
      <c r="I591" s="34">
        <v>569</v>
      </c>
      <c r="J591" s="34">
        <f t="shared" si="147"/>
        <v>570</v>
      </c>
      <c r="K591" s="34">
        <f>IF(I591&gt;=0,1,0)*Data!$D$3*Data!$D$17</f>
        <v>-2</v>
      </c>
      <c r="L591" s="34">
        <f>IF(I591&gt;99,1,0)*Data!$D$4*Data!$D$17</f>
        <v>4</v>
      </c>
      <c r="M591" s="34">
        <f>IF(I591&gt;199,1,0)*Data!$D$5*Data!$D$17</f>
        <v>-3</v>
      </c>
      <c r="N591" s="34">
        <f>IF(I591&gt;299,1,0)*Data!$D$6*Data!$D$17</f>
        <v>3</v>
      </c>
      <c r="O591" s="34">
        <f>IF(I591&gt;399,1,0)*Data!$D$7*Data!$D$17</f>
        <v>-2</v>
      </c>
      <c r="P591" s="34">
        <f>IF(I591&gt;499,1,0)*Data!$D$8*Data!$D$17</f>
        <v>-2</v>
      </c>
      <c r="Q591" s="34">
        <f>IF(I591&gt;599,1,0)*Data!$D$9*Data!$D$17</f>
        <v>0</v>
      </c>
      <c r="R591" s="34">
        <f t="shared" si="148"/>
        <v>-2</v>
      </c>
      <c r="S591" s="34">
        <f t="shared" si="149"/>
        <v>4</v>
      </c>
      <c r="T591" s="34">
        <f t="shared" si="136"/>
        <v>-1.8333333333333333</v>
      </c>
      <c r="U591" s="34">
        <f t="shared" si="150"/>
        <v>3.3611111111111107</v>
      </c>
      <c r="V591" s="89">
        <f t="shared" si="137"/>
        <v>5.958554066308641</v>
      </c>
      <c r="W591" s="89">
        <f t="shared" si="138"/>
        <v>0.6379186185961409</v>
      </c>
      <c r="X591" s="89">
        <f t="shared" si="139"/>
        <v>-2</v>
      </c>
      <c r="Y591" s="89">
        <f t="shared" si="140"/>
        <v>-1.8955368200191711</v>
      </c>
      <c r="Z591" s="89">
        <f t="shared" si="141"/>
        <v>-0.053065377350153535</v>
      </c>
      <c r="AA591" s="89">
        <f t="shared" si="142"/>
        <v>-1.3055285315567255</v>
      </c>
      <c r="AB591" s="89">
        <f t="shared" si="143"/>
        <v>-0.16666666666666666</v>
      </c>
      <c r="AC591" s="89">
        <f t="shared" si="144"/>
        <v>-1.358593908906879</v>
      </c>
      <c r="AD591" s="89">
        <f t="shared" si="151"/>
        <v>1.845777409318873</v>
      </c>
      <c r="AE591" s="89">
        <f t="shared" si="145"/>
        <v>-0.4747394244264542</v>
      </c>
      <c r="AF591" s="34">
        <f t="shared" si="152"/>
        <v>0.22537752110476103</v>
      </c>
    </row>
    <row r="592" spans="8:32" ht="12.75">
      <c r="H592" s="34">
        <f t="shared" si="146"/>
        <v>57</v>
      </c>
      <c r="I592" s="34">
        <v>570</v>
      </c>
      <c r="J592" s="34">
        <f t="shared" si="147"/>
        <v>571</v>
      </c>
      <c r="K592" s="34">
        <f>IF(I592&gt;=0,1,0)*Data!$D$3*Data!$D$17</f>
        <v>-2</v>
      </c>
      <c r="L592" s="34">
        <f>IF(I592&gt;99,1,0)*Data!$D$4*Data!$D$17</f>
        <v>4</v>
      </c>
      <c r="M592" s="34">
        <f>IF(I592&gt;199,1,0)*Data!$D$5*Data!$D$17</f>
        <v>-3</v>
      </c>
      <c r="N592" s="34">
        <f>IF(I592&gt;299,1,0)*Data!$D$6*Data!$D$17</f>
        <v>3</v>
      </c>
      <c r="O592" s="34">
        <f>IF(I592&gt;399,1,0)*Data!$D$7*Data!$D$17</f>
        <v>-2</v>
      </c>
      <c r="P592" s="34">
        <f>IF(I592&gt;499,1,0)*Data!$D$8*Data!$D$17</f>
        <v>-2</v>
      </c>
      <c r="Q592" s="34">
        <f>IF(I592&gt;599,1,0)*Data!$D$9*Data!$D$17</f>
        <v>0</v>
      </c>
      <c r="R592" s="34">
        <f t="shared" si="148"/>
        <v>-2</v>
      </c>
      <c r="S592" s="34">
        <f t="shared" si="149"/>
        <v>4</v>
      </c>
      <c r="T592" s="34">
        <f t="shared" si="136"/>
        <v>-1.8333333333333333</v>
      </c>
      <c r="U592" s="34">
        <f t="shared" si="150"/>
        <v>3.3611111111111107</v>
      </c>
      <c r="V592" s="89">
        <f t="shared" si="137"/>
        <v>5.969026041820606</v>
      </c>
      <c r="W592" s="89">
        <f t="shared" si="138"/>
        <v>0.618033988749897</v>
      </c>
      <c r="X592" s="89">
        <f t="shared" si="139"/>
        <v>-2</v>
      </c>
      <c r="Y592" s="89">
        <f t="shared" si="140"/>
        <v>-1.9021130325903064</v>
      </c>
      <c r="Z592" s="89">
        <f t="shared" si="141"/>
        <v>-0.05141127076743428</v>
      </c>
      <c r="AA592" s="89">
        <f t="shared" si="142"/>
        <v>-1.310057820067783</v>
      </c>
      <c r="AB592" s="89">
        <f t="shared" si="143"/>
        <v>-0.16666666666666666</v>
      </c>
      <c r="AC592" s="89">
        <f t="shared" si="144"/>
        <v>-1.3614690908352174</v>
      </c>
      <c r="AD592" s="89">
        <f t="shared" si="151"/>
        <v>1.8535980852996734</v>
      </c>
      <c r="AE592" s="89">
        <f t="shared" si="145"/>
        <v>-0.47186424249811587</v>
      </c>
      <c r="AF592" s="34">
        <f t="shared" si="152"/>
        <v>0.2226558633483207</v>
      </c>
    </row>
    <row r="593" spans="8:32" ht="12.75">
      <c r="H593" s="34">
        <f t="shared" si="146"/>
        <v>57.1</v>
      </c>
      <c r="I593" s="34">
        <v>571</v>
      </c>
      <c r="J593" s="34">
        <f t="shared" si="147"/>
        <v>572</v>
      </c>
      <c r="K593" s="34">
        <f>IF(I593&gt;=0,1,0)*Data!$D$3*Data!$D$17</f>
        <v>-2</v>
      </c>
      <c r="L593" s="34">
        <f>IF(I593&gt;99,1,0)*Data!$D$4*Data!$D$17</f>
        <v>4</v>
      </c>
      <c r="M593" s="34">
        <f>IF(I593&gt;199,1,0)*Data!$D$5*Data!$D$17</f>
        <v>-3</v>
      </c>
      <c r="N593" s="34">
        <f>IF(I593&gt;299,1,0)*Data!$D$6*Data!$D$17</f>
        <v>3</v>
      </c>
      <c r="O593" s="34">
        <f>IF(I593&gt;399,1,0)*Data!$D$7*Data!$D$17</f>
        <v>-2</v>
      </c>
      <c r="P593" s="34">
        <f>IF(I593&gt;499,1,0)*Data!$D$8*Data!$D$17</f>
        <v>-2</v>
      </c>
      <c r="Q593" s="34">
        <f>IF(I593&gt;599,1,0)*Data!$D$9*Data!$D$17</f>
        <v>0</v>
      </c>
      <c r="R593" s="34">
        <f t="shared" si="148"/>
        <v>-2</v>
      </c>
      <c r="S593" s="34">
        <f t="shared" si="149"/>
        <v>4</v>
      </c>
      <c r="T593" s="34">
        <f t="shared" si="136"/>
        <v>-1.8333333333333333</v>
      </c>
      <c r="U593" s="34">
        <f t="shared" si="150"/>
        <v>3.3611111111111107</v>
      </c>
      <c r="V593" s="89">
        <f t="shared" si="137"/>
        <v>5.979498017332572</v>
      </c>
      <c r="W593" s="89">
        <f t="shared" si="138"/>
        <v>0.598081584512175</v>
      </c>
      <c r="X593" s="89">
        <f t="shared" si="139"/>
        <v>-2</v>
      </c>
      <c r="Y593" s="89">
        <f t="shared" si="140"/>
        <v>-1.9084806570325532</v>
      </c>
      <c r="Z593" s="89">
        <f t="shared" si="141"/>
        <v>-0.04975152635952285</v>
      </c>
      <c r="AA593" s="89">
        <f t="shared" si="142"/>
        <v>-1.3144434459758607</v>
      </c>
      <c r="AB593" s="89">
        <f t="shared" si="143"/>
        <v>-0.16666666666666666</v>
      </c>
      <c r="AC593" s="89">
        <f t="shared" si="144"/>
        <v>-1.3641949723353837</v>
      </c>
      <c r="AD593" s="89">
        <f t="shared" si="151"/>
        <v>1.8610279225451383</v>
      </c>
      <c r="AE593" s="89">
        <f t="shared" si="145"/>
        <v>-0.4691383609979496</v>
      </c>
      <c r="AF593" s="34">
        <f t="shared" si="152"/>
        <v>0.22009080175984247</v>
      </c>
    </row>
    <row r="594" spans="8:32" ht="12.75">
      <c r="H594" s="34">
        <f t="shared" si="146"/>
        <v>57.2</v>
      </c>
      <c r="I594" s="34">
        <v>572</v>
      </c>
      <c r="J594" s="34">
        <f t="shared" si="147"/>
        <v>573</v>
      </c>
      <c r="K594" s="34">
        <f>IF(I594&gt;=0,1,0)*Data!$D$3*Data!$D$17</f>
        <v>-2</v>
      </c>
      <c r="L594" s="34">
        <f>IF(I594&gt;99,1,0)*Data!$D$4*Data!$D$17</f>
        <v>4</v>
      </c>
      <c r="M594" s="34">
        <f>IF(I594&gt;199,1,0)*Data!$D$5*Data!$D$17</f>
        <v>-3</v>
      </c>
      <c r="N594" s="34">
        <f>IF(I594&gt;299,1,0)*Data!$D$6*Data!$D$17</f>
        <v>3</v>
      </c>
      <c r="O594" s="34">
        <f>IF(I594&gt;399,1,0)*Data!$D$7*Data!$D$17</f>
        <v>-2</v>
      </c>
      <c r="P594" s="34">
        <f>IF(I594&gt;499,1,0)*Data!$D$8*Data!$D$17</f>
        <v>-2</v>
      </c>
      <c r="Q594" s="34">
        <f>IF(I594&gt;599,1,0)*Data!$D$9*Data!$D$17</f>
        <v>0</v>
      </c>
      <c r="R594" s="34">
        <f t="shared" si="148"/>
        <v>-2</v>
      </c>
      <c r="S594" s="34">
        <f t="shared" si="149"/>
        <v>4</v>
      </c>
      <c r="T594" s="34">
        <f t="shared" si="136"/>
        <v>-1.8333333333333333</v>
      </c>
      <c r="U594" s="34">
        <f t="shared" si="150"/>
        <v>3.3611111111111107</v>
      </c>
      <c r="V594" s="89">
        <f t="shared" si="137"/>
        <v>5.9899699928445385</v>
      </c>
      <c r="W594" s="89">
        <f t="shared" si="138"/>
        <v>0.5780635938889445</v>
      </c>
      <c r="X594" s="89">
        <f t="shared" si="139"/>
        <v>-2</v>
      </c>
      <c r="Y594" s="89">
        <f t="shared" si="140"/>
        <v>-1.9146389950641343</v>
      </c>
      <c r="Z594" s="89">
        <f t="shared" si="141"/>
        <v>-0.04808632613609738</v>
      </c>
      <c r="AA594" s="89">
        <f t="shared" si="142"/>
        <v>-1.3186849283476558</v>
      </c>
      <c r="AB594" s="89">
        <f t="shared" si="143"/>
        <v>-0.16666666666666666</v>
      </c>
      <c r="AC594" s="89">
        <f t="shared" si="144"/>
        <v>-1.3667712544837531</v>
      </c>
      <c r="AD594" s="89">
        <f t="shared" si="151"/>
        <v>1.8680636620830924</v>
      </c>
      <c r="AE594" s="89">
        <f t="shared" si="145"/>
        <v>-0.4665620788495801</v>
      </c>
      <c r="AF594" s="34">
        <f t="shared" si="152"/>
        <v>0.21768017342044182</v>
      </c>
    </row>
    <row r="595" spans="8:32" ht="12.75">
      <c r="H595" s="34">
        <f t="shared" si="146"/>
        <v>57.3</v>
      </c>
      <c r="I595" s="34">
        <v>573</v>
      </c>
      <c r="J595" s="34">
        <f t="shared" si="147"/>
        <v>574</v>
      </c>
      <c r="K595" s="34">
        <f>IF(I595&gt;=0,1,0)*Data!$D$3*Data!$D$17</f>
        <v>-2</v>
      </c>
      <c r="L595" s="34">
        <f>IF(I595&gt;99,1,0)*Data!$D$4*Data!$D$17</f>
        <v>4</v>
      </c>
      <c r="M595" s="34">
        <f>IF(I595&gt;199,1,0)*Data!$D$5*Data!$D$17</f>
        <v>-3</v>
      </c>
      <c r="N595" s="34">
        <f>IF(I595&gt;299,1,0)*Data!$D$6*Data!$D$17</f>
        <v>3</v>
      </c>
      <c r="O595" s="34">
        <f>IF(I595&gt;399,1,0)*Data!$D$7*Data!$D$17</f>
        <v>-2</v>
      </c>
      <c r="P595" s="34">
        <f>IF(I595&gt;499,1,0)*Data!$D$8*Data!$D$17</f>
        <v>-2</v>
      </c>
      <c r="Q595" s="34">
        <f>IF(I595&gt;599,1,0)*Data!$D$9*Data!$D$17</f>
        <v>0</v>
      </c>
      <c r="R595" s="34">
        <f t="shared" si="148"/>
        <v>-2</v>
      </c>
      <c r="S595" s="34">
        <f t="shared" si="149"/>
        <v>4</v>
      </c>
      <c r="T595" s="34">
        <f t="shared" si="136"/>
        <v>-1.8333333333333333</v>
      </c>
      <c r="U595" s="34">
        <f t="shared" si="150"/>
        <v>3.3611111111111107</v>
      </c>
      <c r="V595" s="89">
        <f t="shared" si="137"/>
        <v>6.000441968356505</v>
      </c>
      <c r="W595" s="89">
        <f t="shared" si="138"/>
        <v>0.5579822120784593</v>
      </c>
      <c r="X595" s="89">
        <f t="shared" si="139"/>
        <v>-2</v>
      </c>
      <c r="Y595" s="89">
        <f t="shared" si="140"/>
        <v>-1.920587371353886</v>
      </c>
      <c r="Z595" s="89">
        <f t="shared" si="141"/>
        <v>-0.046415852705127436</v>
      </c>
      <c r="AA595" s="89">
        <f t="shared" si="142"/>
        <v>-1.322781802056829</v>
      </c>
      <c r="AB595" s="89">
        <f t="shared" si="143"/>
        <v>-0.16666666666666666</v>
      </c>
      <c r="AC595" s="89">
        <f t="shared" si="144"/>
        <v>-1.3691976547619564</v>
      </c>
      <c r="AD595" s="89">
        <f t="shared" si="151"/>
        <v>1.8747022178056416</v>
      </c>
      <c r="AE595" s="89">
        <f t="shared" si="145"/>
        <v>-0.46413567857137683</v>
      </c>
      <c r="AF595" s="34">
        <f t="shared" si="152"/>
        <v>0.21542192812291244</v>
      </c>
    </row>
    <row r="596" spans="8:32" ht="12.75">
      <c r="H596" s="34">
        <f t="shared" si="146"/>
        <v>57.4</v>
      </c>
      <c r="I596" s="34">
        <v>574</v>
      </c>
      <c r="J596" s="34">
        <f t="shared" si="147"/>
        <v>575</v>
      </c>
      <c r="K596" s="34">
        <f>IF(I596&gt;=0,1,0)*Data!$D$3*Data!$D$17</f>
        <v>-2</v>
      </c>
      <c r="L596" s="34">
        <f>IF(I596&gt;99,1,0)*Data!$D$4*Data!$D$17</f>
        <v>4</v>
      </c>
      <c r="M596" s="34">
        <f>IF(I596&gt;199,1,0)*Data!$D$5*Data!$D$17</f>
        <v>-3</v>
      </c>
      <c r="N596" s="34">
        <f>IF(I596&gt;299,1,0)*Data!$D$6*Data!$D$17</f>
        <v>3</v>
      </c>
      <c r="O596" s="34">
        <f>IF(I596&gt;399,1,0)*Data!$D$7*Data!$D$17</f>
        <v>-2</v>
      </c>
      <c r="P596" s="34">
        <f>IF(I596&gt;499,1,0)*Data!$D$8*Data!$D$17</f>
        <v>-2</v>
      </c>
      <c r="Q596" s="34">
        <f>IF(I596&gt;599,1,0)*Data!$D$9*Data!$D$17</f>
        <v>0</v>
      </c>
      <c r="R596" s="34">
        <f t="shared" si="148"/>
        <v>-2</v>
      </c>
      <c r="S596" s="34">
        <f t="shared" si="149"/>
        <v>4</v>
      </c>
      <c r="T596" s="34">
        <f t="shared" si="136"/>
        <v>-1.8333333333333333</v>
      </c>
      <c r="U596" s="34">
        <f t="shared" si="150"/>
        <v>3.3611111111111107</v>
      </c>
      <c r="V596" s="89">
        <f t="shared" si="137"/>
        <v>6.01091394386847</v>
      </c>
      <c r="W596" s="89">
        <f t="shared" si="138"/>
        <v>0.5378396412305334</v>
      </c>
      <c r="X596" s="89">
        <f t="shared" si="139"/>
        <v>-2</v>
      </c>
      <c r="Y596" s="89">
        <f t="shared" si="140"/>
        <v>-1.9263251335953158</v>
      </c>
      <c r="Z596" s="89">
        <f t="shared" si="141"/>
        <v>-0.0447402892528494</v>
      </c>
      <c r="AA596" s="89">
        <f t="shared" si="142"/>
        <v>-1.3267336178350104</v>
      </c>
      <c r="AB596" s="89">
        <f t="shared" si="143"/>
        <v>-0.16666666666666666</v>
      </c>
      <c r="AC596" s="89">
        <f t="shared" si="144"/>
        <v>-1.3714739070878599</v>
      </c>
      <c r="AD596" s="89">
        <f t="shared" si="151"/>
        <v>1.8809406778228397</v>
      </c>
      <c r="AE596" s="89">
        <f t="shared" si="145"/>
        <v>-0.4618594262454734</v>
      </c>
      <c r="AF596" s="34">
        <f t="shared" si="152"/>
        <v>0.21331412961179785</v>
      </c>
    </row>
    <row r="597" spans="8:32" ht="12.75">
      <c r="H597" s="34">
        <f t="shared" si="146"/>
        <v>57.5</v>
      </c>
      <c r="I597" s="34">
        <v>575</v>
      </c>
      <c r="J597" s="34">
        <f t="shared" si="147"/>
        <v>576</v>
      </c>
      <c r="K597" s="34">
        <f>IF(I597&gt;=0,1,0)*Data!$D$3*Data!$D$17</f>
        <v>-2</v>
      </c>
      <c r="L597" s="34">
        <f>IF(I597&gt;99,1,0)*Data!$D$4*Data!$D$17</f>
        <v>4</v>
      </c>
      <c r="M597" s="34">
        <f>IF(I597&gt;199,1,0)*Data!$D$5*Data!$D$17</f>
        <v>-3</v>
      </c>
      <c r="N597" s="34">
        <f>IF(I597&gt;299,1,0)*Data!$D$6*Data!$D$17</f>
        <v>3</v>
      </c>
      <c r="O597" s="34">
        <f>IF(I597&gt;399,1,0)*Data!$D$7*Data!$D$17</f>
        <v>-2</v>
      </c>
      <c r="P597" s="34">
        <f>IF(I597&gt;499,1,0)*Data!$D$8*Data!$D$17</f>
        <v>-2</v>
      </c>
      <c r="Q597" s="34">
        <f>IF(I597&gt;599,1,0)*Data!$D$9*Data!$D$17</f>
        <v>0</v>
      </c>
      <c r="R597" s="34">
        <f t="shared" si="148"/>
        <v>-2</v>
      </c>
      <c r="S597" s="34">
        <f t="shared" si="149"/>
        <v>4</v>
      </c>
      <c r="T597" s="34">
        <f t="shared" si="136"/>
        <v>-1.8333333333333333</v>
      </c>
      <c r="U597" s="34">
        <f t="shared" si="150"/>
        <v>3.3611111111111107</v>
      </c>
      <c r="V597" s="89">
        <f t="shared" si="137"/>
        <v>6.021385919380436</v>
      </c>
      <c r="W597" s="89">
        <f t="shared" si="138"/>
        <v>0.5176380902050431</v>
      </c>
      <c r="X597" s="89">
        <f t="shared" si="139"/>
        <v>-2</v>
      </c>
      <c r="Y597" s="89">
        <f t="shared" si="140"/>
        <v>-1.9318516525781362</v>
      </c>
      <c r="Z597" s="89">
        <f t="shared" si="141"/>
        <v>-0.04305981952367741</v>
      </c>
      <c r="AA597" s="89">
        <f t="shared" si="142"/>
        <v>-1.3305399423210675</v>
      </c>
      <c r="AB597" s="89">
        <f t="shared" si="143"/>
        <v>-0.16666666666666666</v>
      </c>
      <c r="AC597" s="89">
        <f t="shared" si="144"/>
        <v>-1.3735997618447449</v>
      </c>
      <c r="AD597" s="89">
        <f t="shared" si="151"/>
        <v>1.8867763057399398</v>
      </c>
      <c r="AE597" s="89">
        <f t="shared" si="145"/>
        <v>-0.4597335714885884</v>
      </c>
      <c r="AF597" s="34">
        <f t="shared" si="152"/>
        <v>0.211354956753653</v>
      </c>
    </row>
    <row r="598" spans="8:32" ht="12.75">
      <c r="H598" s="34">
        <f t="shared" si="146"/>
        <v>57.6</v>
      </c>
      <c r="I598" s="34">
        <v>576</v>
      </c>
      <c r="J598" s="34">
        <f t="shared" si="147"/>
        <v>577</v>
      </c>
      <c r="K598" s="34">
        <f>IF(I598&gt;=0,1,0)*Data!$D$3*Data!$D$17</f>
        <v>-2</v>
      </c>
      <c r="L598" s="34">
        <f>IF(I598&gt;99,1,0)*Data!$D$4*Data!$D$17</f>
        <v>4</v>
      </c>
      <c r="M598" s="34">
        <f>IF(I598&gt;199,1,0)*Data!$D$5*Data!$D$17</f>
        <v>-3</v>
      </c>
      <c r="N598" s="34">
        <f>IF(I598&gt;299,1,0)*Data!$D$6*Data!$D$17</f>
        <v>3</v>
      </c>
      <c r="O598" s="34">
        <f>IF(I598&gt;399,1,0)*Data!$D$7*Data!$D$17</f>
        <v>-2</v>
      </c>
      <c r="P598" s="34">
        <f>IF(I598&gt;499,1,0)*Data!$D$8*Data!$D$17</f>
        <v>-2</v>
      </c>
      <c r="Q598" s="34">
        <f>IF(I598&gt;599,1,0)*Data!$D$9*Data!$D$17</f>
        <v>0</v>
      </c>
      <c r="R598" s="34">
        <f t="shared" si="148"/>
        <v>-2</v>
      </c>
      <c r="S598" s="34">
        <f t="shared" si="149"/>
        <v>4</v>
      </c>
      <c r="T598" s="34">
        <f aca="true" t="shared" si="153" ref="T598:T623">R598-$R$20</f>
        <v>-1.8333333333333333</v>
      </c>
      <c r="U598" s="34">
        <f t="shared" si="150"/>
        <v>3.3611111111111107</v>
      </c>
      <c r="V598" s="89">
        <f aca="true" t="shared" si="154" ref="V598:V623">$T$3*I598</f>
        <v>6.031857894892402</v>
      </c>
      <c r="W598" s="89">
        <f aca="true" t="shared" si="155" ref="W598:W623">R598*SIN(V598)</f>
        <v>0.4973797743297107</v>
      </c>
      <c r="X598" s="89">
        <f aca="true" t="shared" si="156" ref="X598:X623">R598*COS(0*V598)</f>
        <v>-2</v>
      </c>
      <c r="Y598" s="89">
        <f aca="true" t="shared" si="157" ref="Y598:Y623">R598*COS(1*V598)</f>
        <v>-1.937166322257262</v>
      </c>
      <c r="Z598" s="89">
        <f aca="true" t="shared" si="158" ref="Z598:Z623">$W$20*SIN(V598)</f>
        <v>-0.04137462780005459</v>
      </c>
      <c r="AA598" s="89">
        <f aca="true" t="shared" si="159" ref="AA598:AA623">$Y$20*COS(1*V598)</f>
        <v>-1.3342003581086268</v>
      </c>
      <c r="AB598" s="89">
        <f aca="true" t="shared" si="160" ref="AB598:AB623">$X$20</f>
        <v>-0.16666666666666666</v>
      </c>
      <c r="AC598" s="89">
        <f aca="true" t="shared" si="161" ref="AC598:AC623">Z598+AA598</f>
        <v>-1.3755749859086814</v>
      </c>
      <c r="AD598" s="89">
        <f t="shared" si="151"/>
        <v>1.8922065418576692</v>
      </c>
      <c r="AE598" s="89">
        <f aca="true" t="shared" si="162" ref="AE598:AE623">T598-AC598</f>
        <v>-0.4577583474246518</v>
      </c>
      <c r="AF598" s="34">
        <f t="shared" si="152"/>
        <v>0.20954270463694824</v>
      </c>
    </row>
    <row r="599" spans="8:32" ht="12.75">
      <c r="H599" s="34">
        <f aca="true" t="shared" si="163" ref="H599:H623">I599/10</f>
        <v>57.7</v>
      </c>
      <c r="I599" s="34">
        <v>577</v>
      </c>
      <c r="J599" s="34">
        <f aca="true" t="shared" si="164" ref="J599:J623">I599+1</f>
        <v>578</v>
      </c>
      <c r="K599" s="34">
        <f>IF(I599&gt;=0,1,0)*Data!$D$3*Data!$D$17</f>
        <v>-2</v>
      </c>
      <c r="L599" s="34">
        <f>IF(I599&gt;99,1,0)*Data!$D$4*Data!$D$17</f>
        <v>4</v>
      </c>
      <c r="M599" s="34">
        <f>IF(I599&gt;199,1,0)*Data!$D$5*Data!$D$17</f>
        <v>-3</v>
      </c>
      <c r="N599" s="34">
        <f>IF(I599&gt;299,1,0)*Data!$D$6*Data!$D$17</f>
        <v>3</v>
      </c>
      <c r="O599" s="34">
        <f>IF(I599&gt;399,1,0)*Data!$D$7*Data!$D$17</f>
        <v>-2</v>
      </c>
      <c r="P599" s="34">
        <f>IF(I599&gt;499,1,0)*Data!$D$8*Data!$D$17</f>
        <v>-2</v>
      </c>
      <c r="Q599" s="34">
        <f>IF(I599&gt;599,1,0)*Data!$D$9*Data!$D$17</f>
        <v>0</v>
      </c>
      <c r="R599" s="34">
        <f aca="true" t="shared" si="165" ref="R599:R623">(K599+L599+M599+N599+O599+P599+Q599)</f>
        <v>-2</v>
      </c>
      <c r="S599" s="34">
        <f aca="true" t="shared" si="166" ref="S599:S623">R599*R599</f>
        <v>4</v>
      </c>
      <c r="T599" s="34">
        <f t="shared" si="153"/>
        <v>-1.8333333333333333</v>
      </c>
      <c r="U599" s="34">
        <f aca="true" t="shared" si="167" ref="U599:U623">T599*T599</f>
        <v>3.3611111111111107</v>
      </c>
      <c r="V599" s="89">
        <f t="shared" si="154"/>
        <v>6.042329870404369</v>
      </c>
      <c r="W599" s="89">
        <f t="shared" si="155"/>
        <v>0.47706691515716243</v>
      </c>
      <c r="X599" s="89">
        <f t="shared" si="156"/>
        <v>-2</v>
      </c>
      <c r="Y599" s="89">
        <f t="shared" si="157"/>
        <v>-1.942268559819272</v>
      </c>
      <c r="Z599" s="89">
        <f t="shared" si="158"/>
        <v>-0.03968489888224381</v>
      </c>
      <c r="AA599" s="89">
        <f t="shared" si="159"/>
        <v>-1.337714463791848</v>
      </c>
      <c r="AB599" s="89">
        <f t="shared" si="160"/>
        <v>-0.16666666666666666</v>
      </c>
      <c r="AC599" s="89">
        <f t="shared" si="161"/>
        <v>-1.377399362674092</v>
      </c>
      <c r="AD599" s="89">
        <f aca="true" t="shared" si="168" ref="AD599:AD623">AC599*AC599</f>
        <v>1.8972290042949946</v>
      </c>
      <c r="AE599" s="89">
        <f t="shared" si="162"/>
        <v>-0.45593397065924135</v>
      </c>
      <c r="AF599" s="34">
        <f aca="true" t="shared" si="169" ref="AF599:AF623">AE599*AE599</f>
        <v>0.20787578560110195</v>
      </c>
    </row>
    <row r="600" spans="8:32" ht="12.75">
      <c r="H600" s="34">
        <f t="shared" si="163"/>
        <v>57.8</v>
      </c>
      <c r="I600" s="34">
        <v>578</v>
      </c>
      <c r="J600" s="34">
        <f t="shared" si="164"/>
        <v>579</v>
      </c>
      <c r="K600" s="34">
        <f>IF(I600&gt;=0,1,0)*Data!$D$3*Data!$D$17</f>
        <v>-2</v>
      </c>
      <c r="L600" s="34">
        <f>IF(I600&gt;99,1,0)*Data!$D$4*Data!$D$17</f>
        <v>4</v>
      </c>
      <c r="M600" s="34">
        <f>IF(I600&gt;199,1,0)*Data!$D$5*Data!$D$17</f>
        <v>-3</v>
      </c>
      <c r="N600" s="34">
        <f>IF(I600&gt;299,1,0)*Data!$D$6*Data!$D$17</f>
        <v>3</v>
      </c>
      <c r="O600" s="34">
        <f>IF(I600&gt;399,1,0)*Data!$D$7*Data!$D$17</f>
        <v>-2</v>
      </c>
      <c r="P600" s="34">
        <f>IF(I600&gt;499,1,0)*Data!$D$8*Data!$D$17</f>
        <v>-2</v>
      </c>
      <c r="Q600" s="34">
        <f>IF(I600&gt;599,1,0)*Data!$D$9*Data!$D$17</f>
        <v>0</v>
      </c>
      <c r="R600" s="34">
        <f t="shared" si="165"/>
        <v>-2</v>
      </c>
      <c r="S600" s="34">
        <f t="shared" si="166"/>
        <v>4</v>
      </c>
      <c r="T600" s="34">
        <f t="shared" si="153"/>
        <v>-1.8333333333333333</v>
      </c>
      <c r="U600" s="34">
        <f t="shared" si="167"/>
        <v>3.3611111111111107</v>
      </c>
      <c r="V600" s="89">
        <f t="shared" si="154"/>
        <v>6.052801845916334</v>
      </c>
      <c r="W600" s="89">
        <f t="shared" si="155"/>
        <v>0.45670174022131343</v>
      </c>
      <c r="X600" s="89">
        <f t="shared" si="156"/>
        <v>-2</v>
      </c>
      <c r="Y600" s="89">
        <f t="shared" si="157"/>
        <v>-1.9471578057463201</v>
      </c>
      <c r="Z600" s="89">
        <f t="shared" si="158"/>
        <v>-0.03799081806806258</v>
      </c>
      <c r="AA600" s="89">
        <f t="shared" si="159"/>
        <v>-1.3410818740094423</v>
      </c>
      <c r="AB600" s="89">
        <f t="shared" si="160"/>
        <v>-0.16666666666666666</v>
      </c>
      <c r="AC600" s="89">
        <f t="shared" si="161"/>
        <v>-1.379072692077505</v>
      </c>
      <c r="AD600" s="89">
        <f t="shared" si="168"/>
        <v>1.9018414900338967</v>
      </c>
      <c r="AE600" s="89">
        <f t="shared" si="162"/>
        <v>-0.4542606412558283</v>
      </c>
      <c r="AF600" s="34">
        <f t="shared" si="169"/>
        <v>0.20635273019415637</v>
      </c>
    </row>
    <row r="601" spans="8:32" ht="12.75">
      <c r="H601" s="34">
        <f t="shared" si="163"/>
        <v>57.9</v>
      </c>
      <c r="I601" s="34">
        <v>579</v>
      </c>
      <c r="J601" s="34">
        <f t="shared" si="164"/>
        <v>580</v>
      </c>
      <c r="K601" s="34">
        <f>IF(I601&gt;=0,1,0)*Data!$D$3*Data!$D$17</f>
        <v>-2</v>
      </c>
      <c r="L601" s="34">
        <f>IF(I601&gt;99,1,0)*Data!$D$4*Data!$D$17</f>
        <v>4</v>
      </c>
      <c r="M601" s="34">
        <f>IF(I601&gt;199,1,0)*Data!$D$5*Data!$D$17</f>
        <v>-3</v>
      </c>
      <c r="N601" s="34">
        <f>IF(I601&gt;299,1,0)*Data!$D$6*Data!$D$17</f>
        <v>3</v>
      </c>
      <c r="O601" s="34">
        <f>IF(I601&gt;399,1,0)*Data!$D$7*Data!$D$17</f>
        <v>-2</v>
      </c>
      <c r="P601" s="34">
        <f>IF(I601&gt;499,1,0)*Data!$D$8*Data!$D$17</f>
        <v>-2</v>
      </c>
      <c r="Q601" s="34">
        <f>IF(I601&gt;599,1,0)*Data!$D$9*Data!$D$17</f>
        <v>0</v>
      </c>
      <c r="R601" s="34">
        <f t="shared" si="165"/>
        <v>-2</v>
      </c>
      <c r="S601" s="34">
        <f t="shared" si="166"/>
        <v>4</v>
      </c>
      <c r="T601" s="34">
        <f t="shared" si="153"/>
        <v>-1.8333333333333333</v>
      </c>
      <c r="U601" s="34">
        <f t="shared" si="167"/>
        <v>3.3611111111111107</v>
      </c>
      <c r="V601" s="89">
        <f t="shared" si="154"/>
        <v>6.0632738214283</v>
      </c>
      <c r="W601" s="89">
        <f t="shared" si="155"/>
        <v>0.4362864827930866</v>
      </c>
      <c r="X601" s="89">
        <f t="shared" si="156"/>
        <v>-2</v>
      </c>
      <c r="Y601" s="89">
        <f t="shared" si="157"/>
        <v>-1.9518335238774944</v>
      </c>
      <c r="Z601" s="89">
        <f t="shared" si="158"/>
        <v>-0.036292571132562436</v>
      </c>
      <c r="AA601" s="89">
        <f t="shared" si="159"/>
        <v>-1.3443022194869327</v>
      </c>
      <c r="AB601" s="89">
        <f t="shared" si="160"/>
        <v>-0.16666666666666666</v>
      </c>
      <c r="AC601" s="89">
        <f t="shared" si="161"/>
        <v>-1.380594790619495</v>
      </c>
      <c r="AD601" s="89">
        <f t="shared" si="168"/>
        <v>1.9060419758856875</v>
      </c>
      <c r="AE601" s="89">
        <f t="shared" si="162"/>
        <v>-0.4527385427138382</v>
      </c>
      <c r="AF601" s="34">
        <f t="shared" si="169"/>
        <v>0.20497218805864986</v>
      </c>
    </row>
    <row r="602" spans="8:32" ht="12.75">
      <c r="H602" s="34">
        <f t="shared" si="163"/>
        <v>58</v>
      </c>
      <c r="I602" s="34">
        <v>580</v>
      </c>
      <c r="J602" s="34">
        <f t="shared" si="164"/>
        <v>581</v>
      </c>
      <c r="K602" s="34">
        <f>IF(I602&gt;=0,1,0)*Data!$D$3*Data!$D$17</f>
        <v>-2</v>
      </c>
      <c r="L602" s="34">
        <f>IF(I602&gt;99,1,0)*Data!$D$4*Data!$D$17</f>
        <v>4</v>
      </c>
      <c r="M602" s="34">
        <f>IF(I602&gt;199,1,0)*Data!$D$5*Data!$D$17</f>
        <v>-3</v>
      </c>
      <c r="N602" s="34">
        <f>IF(I602&gt;299,1,0)*Data!$D$6*Data!$D$17</f>
        <v>3</v>
      </c>
      <c r="O602" s="34">
        <f>IF(I602&gt;399,1,0)*Data!$D$7*Data!$D$17</f>
        <v>-2</v>
      </c>
      <c r="P602" s="34">
        <f>IF(I602&gt;499,1,0)*Data!$D$8*Data!$D$17</f>
        <v>-2</v>
      </c>
      <c r="Q602" s="34">
        <f>IF(I602&gt;599,1,0)*Data!$D$9*Data!$D$17</f>
        <v>0</v>
      </c>
      <c r="R602" s="34">
        <f t="shared" si="165"/>
        <v>-2</v>
      </c>
      <c r="S602" s="34">
        <f t="shared" si="166"/>
        <v>4</v>
      </c>
      <c r="T602" s="34">
        <f t="shared" si="153"/>
        <v>-1.8333333333333333</v>
      </c>
      <c r="U602" s="34">
        <f t="shared" si="167"/>
        <v>3.3611111111111107</v>
      </c>
      <c r="V602" s="89">
        <f t="shared" si="154"/>
        <v>6.073745796940266</v>
      </c>
      <c r="W602" s="89">
        <f t="shared" si="155"/>
        <v>0.41582338163551974</v>
      </c>
      <c r="X602" s="89">
        <f t="shared" si="156"/>
        <v>-2</v>
      </c>
      <c r="Y602" s="89">
        <f t="shared" si="157"/>
        <v>-1.9562952014676112</v>
      </c>
      <c r="Z602" s="89">
        <f t="shared" si="158"/>
        <v>-0.034590344307657506</v>
      </c>
      <c r="AA602" s="89">
        <f t="shared" si="159"/>
        <v>-1.3473751470771473</v>
      </c>
      <c r="AB602" s="89">
        <f t="shared" si="160"/>
        <v>-0.16666666666666666</v>
      </c>
      <c r="AC602" s="89">
        <f t="shared" si="161"/>
        <v>-1.381965491384805</v>
      </c>
      <c r="AD602" s="89">
        <f t="shared" si="168"/>
        <v>1.9098286193784455</v>
      </c>
      <c r="AE602" s="89">
        <f t="shared" si="162"/>
        <v>-0.4513678419485283</v>
      </c>
      <c r="AF602" s="34">
        <f t="shared" si="169"/>
        <v>0.20373292874527163</v>
      </c>
    </row>
    <row r="603" spans="8:32" ht="12.75">
      <c r="H603" s="34">
        <f t="shared" si="163"/>
        <v>58.1</v>
      </c>
      <c r="I603" s="34">
        <v>581</v>
      </c>
      <c r="J603" s="34">
        <f t="shared" si="164"/>
        <v>582</v>
      </c>
      <c r="K603" s="34">
        <f>IF(I603&gt;=0,1,0)*Data!$D$3*Data!$D$17</f>
        <v>-2</v>
      </c>
      <c r="L603" s="34">
        <f>IF(I603&gt;99,1,0)*Data!$D$4*Data!$D$17</f>
        <v>4</v>
      </c>
      <c r="M603" s="34">
        <f>IF(I603&gt;199,1,0)*Data!$D$5*Data!$D$17</f>
        <v>-3</v>
      </c>
      <c r="N603" s="34">
        <f>IF(I603&gt;299,1,0)*Data!$D$6*Data!$D$17</f>
        <v>3</v>
      </c>
      <c r="O603" s="34">
        <f>IF(I603&gt;399,1,0)*Data!$D$7*Data!$D$17</f>
        <v>-2</v>
      </c>
      <c r="P603" s="34">
        <f>IF(I603&gt;499,1,0)*Data!$D$8*Data!$D$17</f>
        <v>-2</v>
      </c>
      <c r="Q603" s="34">
        <f>IF(I603&gt;599,1,0)*Data!$D$9*Data!$D$17</f>
        <v>0</v>
      </c>
      <c r="R603" s="34">
        <f t="shared" si="165"/>
        <v>-2</v>
      </c>
      <c r="S603" s="34">
        <f t="shared" si="166"/>
        <v>4</v>
      </c>
      <c r="T603" s="34">
        <f t="shared" si="153"/>
        <v>-1.8333333333333333</v>
      </c>
      <c r="U603" s="34">
        <f t="shared" si="167"/>
        <v>3.3611111111111107</v>
      </c>
      <c r="V603" s="89">
        <f t="shared" si="154"/>
        <v>6.084217772452233</v>
      </c>
      <c r="W603" s="89">
        <f t="shared" si="155"/>
        <v>0.3953146807582529</v>
      </c>
      <c r="X603" s="89">
        <f t="shared" si="156"/>
        <v>-2</v>
      </c>
      <c r="Y603" s="89">
        <f t="shared" si="157"/>
        <v>-1.9605423492434435</v>
      </c>
      <c r="Z603" s="89">
        <f t="shared" si="158"/>
        <v>-0.03288432426170148</v>
      </c>
      <c r="AA603" s="89">
        <f t="shared" si="159"/>
        <v>-1.350300319798947</v>
      </c>
      <c r="AB603" s="89">
        <f t="shared" si="160"/>
        <v>-0.16666666666666666</v>
      </c>
      <c r="AC603" s="89">
        <f t="shared" si="161"/>
        <v>-1.3831846440606483</v>
      </c>
      <c r="AD603" s="89">
        <f t="shared" si="168"/>
        <v>1.9131997595651824</v>
      </c>
      <c r="AE603" s="89">
        <f t="shared" si="162"/>
        <v>-0.4501486892726849</v>
      </c>
      <c r="AF603" s="34">
        <f t="shared" si="169"/>
        <v>0.20263384245391625</v>
      </c>
    </row>
    <row r="604" spans="8:32" ht="12.75">
      <c r="H604" s="34">
        <f t="shared" si="163"/>
        <v>58.2</v>
      </c>
      <c r="I604" s="34">
        <v>582</v>
      </c>
      <c r="J604" s="34">
        <f t="shared" si="164"/>
        <v>583</v>
      </c>
      <c r="K604" s="34">
        <f>IF(I604&gt;=0,1,0)*Data!$D$3*Data!$D$17</f>
        <v>-2</v>
      </c>
      <c r="L604" s="34">
        <f>IF(I604&gt;99,1,0)*Data!$D$4*Data!$D$17</f>
        <v>4</v>
      </c>
      <c r="M604" s="34">
        <f>IF(I604&gt;199,1,0)*Data!$D$5*Data!$D$17</f>
        <v>-3</v>
      </c>
      <c r="N604" s="34">
        <f>IF(I604&gt;299,1,0)*Data!$D$6*Data!$D$17</f>
        <v>3</v>
      </c>
      <c r="O604" s="34">
        <f>IF(I604&gt;399,1,0)*Data!$D$7*Data!$D$17</f>
        <v>-2</v>
      </c>
      <c r="P604" s="34">
        <f>IF(I604&gt;499,1,0)*Data!$D$8*Data!$D$17</f>
        <v>-2</v>
      </c>
      <c r="Q604" s="34">
        <f>IF(I604&gt;599,1,0)*Data!$D$9*Data!$D$17</f>
        <v>0</v>
      </c>
      <c r="R604" s="34">
        <f t="shared" si="165"/>
        <v>-2</v>
      </c>
      <c r="S604" s="34">
        <f t="shared" si="166"/>
        <v>4</v>
      </c>
      <c r="T604" s="34">
        <f t="shared" si="153"/>
        <v>-1.8333333333333333</v>
      </c>
      <c r="U604" s="34">
        <f t="shared" si="167"/>
        <v>3.3611111111111107</v>
      </c>
      <c r="V604" s="89">
        <f t="shared" si="154"/>
        <v>6.094689747964198</v>
      </c>
      <c r="W604" s="89">
        <f t="shared" si="155"/>
        <v>0.37476262917145114</v>
      </c>
      <c r="X604" s="89">
        <f t="shared" si="156"/>
        <v>-2</v>
      </c>
      <c r="Y604" s="89">
        <f t="shared" si="157"/>
        <v>-1.964574501457377</v>
      </c>
      <c r="Z604" s="89">
        <f t="shared" si="158"/>
        <v>-0.03117469807901766</v>
      </c>
      <c r="AA604" s="89">
        <f t="shared" si="159"/>
        <v>-1.353077416874179</v>
      </c>
      <c r="AB604" s="89">
        <f t="shared" si="160"/>
        <v>-0.16666666666666666</v>
      </c>
      <c r="AC604" s="89">
        <f t="shared" si="161"/>
        <v>-1.3842521149531968</v>
      </c>
      <c r="AD604" s="89">
        <f t="shared" si="168"/>
        <v>1.9161539177523983</v>
      </c>
      <c r="AE604" s="89">
        <f t="shared" si="162"/>
        <v>-0.4490812183801365</v>
      </c>
      <c r="AF604" s="34">
        <f t="shared" si="169"/>
        <v>0.20167394070178785</v>
      </c>
    </row>
    <row r="605" spans="8:32" ht="12.75">
      <c r="H605" s="34">
        <f t="shared" si="163"/>
        <v>58.3</v>
      </c>
      <c r="I605" s="34">
        <v>583</v>
      </c>
      <c r="J605" s="34">
        <f t="shared" si="164"/>
        <v>584</v>
      </c>
      <c r="K605" s="34">
        <f>IF(I605&gt;=0,1,0)*Data!$D$3*Data!$D$17</f>
        <v>-2</v>
      </c>
      <c r="L605" s="34">
        <f>IF(I605&gt;99,1,0)*Data!$D$4*Data!$D$17</f>
        <v>4</v>
      </c>
      <c r="M605" s="34">
        <f>IF(I605&gt;199,1,0)*Data!$D$5*Data!$D$17</f>
        <v>-3</v>
      </c>
      <c r="N605" s="34">
        <f>IF(I605&gt;299,1,0)*Data!$D$6*Data!$D$17</f>
        <v>3</v>
      </c>
      <c r="O605" s="34">
        <f>IF(I605&gt;399,1,0)*Data!$D$7*Data!$D$17</f>
        <v>-2</v>
      </c>
      <c r="P605" s="34">
        <f>IF(I605&gt;499,1,0)*Data!$D$8*Data!$D$17</f>
        <v>-2</v>
      </c>
      <c r="Q605" s="34">
        <f>IF(I605&gt;599,1,0)*Data!$D$9*Data!$D$17</f>
        <v>0</v>
      </c>
      <c r="R605" s="34">
        <f t="shared" si="165"/>
        <v>-2</v>
      </c>
      <c r="S605" s="34">
        <f t="shared" si="166"/>
        <v>4</v>
      </c>
      <c r="T605" s="34">
        <f t="shared" si="153"/>
        <v>-1.8333333333333333</v>
      </c>
      <c r="U605" s="34">
        <f t="shared" si="167"/>
        <v>3.3611111111111107</v>
      </c>
      <c r="V605" s="89">
        <f t="shared" si="154"/>
        <v>6.105161723476164</v>
      </c>
      <c r="W605" s="89">
        <f t="shared" si="155"/>
        <v>0.354169480639168</v>
      </c>
      <c r="X605" s="89">
        <f t="shared" si="156"/>
        <v>-2</v>
      </c>
      <c r="Y605" s="89">
        <f t="shared" si="157"/>
        <v>-1.9683912159384835</v>
      </c>
      <c r="Z605" s="89">
        <f t="shared" si="158"/>
        <v>-0.02946165323938241</v>
      </c>
      <c r="AA605" s="89">
        <f t="shared" si="159"/>
        <v>-1.3557061337628544</v>
      </c>
      <c r="AB605" s="89">
        <f t="shared" si="160"/>
        <v>-0.16666666666666666</v>
      </c>
      <c r="AC605" s="89">
        <f t="shared" si="161"/>
        <v>-1.3851677870022368</v>
      </c>
      <c r="AD605" s="89">
        <f t="shared" si="168"/>
        <v>1.918689798148674</v>
      </c>
      <c r="AE605" s="89">
        <f t="shared" si="162"/>
        <v>-0.4481655463310965</v>
      </c>
      <c r="AF605" s="34">
        <f t="shared" si="169"/>
        <v>0.2008523569182502</v>
      </c>
    </row>
    <row r="606" spans="8:32" ht="12.75">
      <c r="H606" s="34">
        <f t="shared" si="163"/>
        <v>58.4</v>
      </c>
      <c r="I606" s="34">
        <v>584</v>
      </c>
      <c r="J606" s="34">
        <f t="shared" si="164"/>
        <v>585</v>
      </c>
      <c r="K606" s="34">
        <f>IF(I606&gt;=0,1,0)*Data!$D$3*Data!$D$17</f>
        <v>-2</v>
      </c>
      <c r="L606" s="34">
        <f>IF(I606&gt;99,1,0)*Data!$D$4*Data!$D$17</f>
        <v>4</v>
      </c>
      <c r="M606" s="34">
        <f>IF(I606&gt;199,1,0)*Data!$D$5*Data!$D$17</f>
        <v>-3</v>
      </c>
      <c r="N606" s="34">
        <f>IF(I606&gt;299,1,0)*Data!$D$6*Data!$D$17</f>
        <v>3</v>
      </c>
      <c r="O606" s="34">
        <f>IF(I606&gt;399,1,0)*Data!$D$7*Data!$D$17</f>
        <v>-2</v>
      </c>
      <c r="P606" s="34">
        <f>IF(I606&gt;499,1,0)*Data!$D$8*Data!$D$17</f>
        <v>-2</v>
      </c>
      <c r="Q606" s="34">
        <f>IF(I606&gt;599,1,0)*Data!$D$9*Data!$D$17</f>
        <v>0</v>
      </c>
      <c r="R606" s="34">
        <f t="shared" si="165"/>
        <v>-2</v>
      </c>
      <c r="S606" s="34">
        <f t="shared" si="166"/>
        <v>4</v>
      </c>
      <c r="T606" s="34">
        <f t="shared" si="153"/>
        <v>-1.8333333333333333</v>
      </c>
      <c r="U606" s="34">
        <f t="shared" si="167"/>
        <v>3.3611111111111107</v>
      </c>
      <c r="V606" s="89">
        <f t="shared" si="154"/>
        <v>6.11563369898813</v>
      </c>
      <c r="W606" s="89">
        <f t="shared" si="155"/>
        <v>0.33353749343220546</v>
      </c>
      <c r="X606" s="89">
        <f t="shared" si="156"/>
        <v>-2</v>
      </c>
      <c r="Y606" s="89">
        <f t="shared" si="157"/>
        <v>-1.9719920741410097</v>
      </c>
      <c r="Z606" s="89">
        <f t="shared" si="158"/>
        <v>-0.027745377597466807</v>
      </c>
      <c r="AA606" s="89">
        <f t="shared" si="159"/>
        <v>-1.358186182196543</v>
      </c>
      <c r="AB606" s="89">
        <f t="shared" si="160"/>
        <v>-0.16666666666666666</v>
      </c>
      <c r="AC606" s="89">
        <f t="shared" si="161"/>
        <v>-1.3859315597940098</v>
      </c>
      <c r="AD606" s="89">
        <f t="shared" si="168"/>
        <v>1.920806288433057</v>
      </c>
      <c r="AE606" s="89">
        <f t="shared" si="162"/>
        <v>-0.4474017735393234</v>
      </c>
      <c r="AF606" s="34">
        <f t="shared" si="169"/>
        <v>0.20016834696613203</v>
      </c>
    </row>
    <row r="607" spans="8:32" ht="12.75">
      <c r="H607" s="34">
        <f t="shared" si="163"/>
        <v>58.5</v>
      </c>
      <c r="I607" s="34">
        <v>585</v>
      </c>
      <c r="J607" s="34">
        <f t="shared" si="164"/>
        <v>586</v>
      </c>
      <c r="K607" s="34">
        <f>IF(I607&gt;=0,1,0)*Data!$D$3*Data!$D$17</f>
        <v>-2</v>
      </c>
      <c r="L607" s="34">
        <f>IF(I607&gt;99,1,0)*Data!$D$4*Data!$D$17</f>
        <v>4</v>
      </c>
      <c r="M607" s="34">
        <f>IF(I607&gt;199,1,0)*Data!$D$5*Data!$D$17</f>
        <v>-3</v>
      </c>
      <c r="N607" s="34">
        <f>IF(I607&gt;299,1,0)*Data!$D$6*Data!$D$17</f>
        <v>3</v>
      </c>
      <c r="O607" s="34">
        <f>IF(I607&gt;399,1,0)*Data!$D$7*Data!$D$17</f>
        <v>-2</v>
      </c>
      <c r="P607" s="34">
        <f>IF(I607&gt;499,1,0)*Data!$D$8*Data!$D$17</f>
        <v>-2</v>
      </c>
      <c r="Q607" s="34">
        <f>IF(I607&gt;599,1,0)*Data!$D$9*Data!$D$17</f>
        <v>0</v>
      </c>
      <c r="R607" s="34">
        <f t="shared" si="165"/>
        <v>-2</v>
      </c>
      <c r="S607" s="34">
        <f t="shared" si="166"/>
        <v>4</v>
      </c>
      <c r="T607" s="34">
        <f t="shared" si="153"/>
        <v>-1.8333333333333333</v>
      </c>
      <c r="U607" s="34">
        <f t="shared" si="167"/>
        <v>3.3611111111111107</v>
      </c>
      <c r="V607" s="89">
        <f t="shared" si="154"/>
        <v>6.126105674500096</v>
      </c>
      <c r="W607" s="89">
        <f t="shared" si="155"/>
        <v>0.31286893008046396</v>
      </c>
      <c r="X607" s="89">
        <f t="shared" si="156"/>
        <v>-2</v>
      </c>
      <c r="Y607" s="89">
        <f t="shared" si="157"/>
        <v>-1.975376681190275</v>
      </c>
      <c r="Z607" s="89">
        <f t="shared" si="158"/>
        <v>-0.026026059362235805</v>
      </c>
      <c r="AA607" s="89">
        <f t="shared" si="159"/>
        <v>-1.3605172902099867</v>
      </c>
      <c r="AB607" s="89">
        <f t="shared" si="160"/>
        <v>-0.16666666666666666</v>
      </c>
      <c r="AC607" s="89">
        <f t="shared" si="161"/>
        <v>-1.3865433495722226</v>
      </c>
      <c r="AD607" s="89">
        <f t="shared" si="168"/>
        <v>1.9225024602429586</v>
      </c>
      <c r="AE607" s="89">
        <f t="shared" si="162"/>
        <v>-0.4467899837611107</v>
      </c>
      <c r="AF607" s="34">
        <f t="shared" si="169"/>
        <v>0.19962128958925354</v>
      </c>
    </row>
    <row r="608" spans="8:32" ht="12.75">
      <c r="H608" s="34">
        <f t="shared" si="163"/>
        <v>58.6</v>
      </c>
      <c r="I608" s="34">
        <v>586</v>
      </c>
      <c r="J608" s="34">
        <f t="shared" si="164"/>
        <v>587</v>
      </c>
      <c r="K608" s="34">
        <f>IF(I608&gt;=0,1,0)*Data!$D$3*Data!$D$17</f>
        <v>-2</v>
      </c>
      <c r="L608" s="34">
        <f>IF(I608&gt;99,1,0)*Data!$D$4*Data!$D$17</f>
        <v>4</v>
      </c>
      <c r="M608" s="34">
        <f>IF(I608&gt;199,1,0)*Data!$D$5*Data!$D$17</f>
        <v>-3</v>
      </c>
      <c r="N608" s="34">
        <f>IF(I608&gt;299,1,0)*Data!$D$6*Data!$D$17</f>
        <v>3</v>
      </c>
      <c r="O608" s="34">
        <f>IF(I608&gt;399,1,0)*Data!$D$7*Data!$D$17</f>
        <v>-2</v>
      </c>
      <c r="P608" s="34">
        <f>IF(I608&gt;499,1,0)*Data!$D$8*Data!$D$17</f>
        <v>-2</v>
      </c>
      <c r="Q608" s="34">
        <f>IF(I608&gt;599,1,0)*Data!$D$9*Data!$D$17</f>
        <v>0</v>
      </c>
      <c r="R608" s="34">
        <f t="shared" si="165"/>
        <v>-2</v>
      </c>
      <c r="S608" s="34">
        <f t="shared" si="166"/>
        <v>4</v>
      </c>
      <c r="T608" s="34">
        <f t="shared" si="153"/>
        <v>-1.8333333333333333</v>
      </c>
      <c r="U608" s="34">
        <f t="shared" si="167"/>
        <v>3.3611111111111107</v>
      </c>
      <c r="V608" s="89">
        <f t="shared" si="154"/>
        <v>6.136577650012062</v>
      </c>
      <c r="W608" s="89">
        <f t="shared" si="155"/>
        <v>0.292166057124825</v>
      </c>
      <c r="X608" s="89">
        <f t="shared" si="156"/>
        <v>-2</v>
      </c>
      <c r="Y608" s="89">
        <f t="shared" si="157"/>
        <v>-1.9785446659259764</v>
      </c>
      <c r="Z608" s="89">
        <f t="shared" si="158"/>
        <v>-0.024303887076308556</v>
      </c>
      <c r="AA608" s="89">
        <f t="shared" si="159"/>
        <v>-1.3626992021709226</v>
      </c>
      <c r="AB608" s="89">
        <f t="shared" si="160"/>
        <v>-0.16666666666666666</v>
      </c>
      <c r="AC608" s="89">
        <f t="shared" si="161"/>
        <v>-1.3870030892472311</v>
      </c>
      <c r="AD608" s="89">
        <f t="shared" si="168"/>
        <v>1.9237775695813626</v>
      </c>
      <c r="AE608" s="89">
        <f t="shared" si="162"/>
        <v>-0.4463302440861021</v>
      </c>
      <c r="AF608" s="34">
        <f t="shared" si="169"/>
        <v>0.1992106867859595</v>
      </c>
    </row>
    <row r="609" spans="8:32" ht="12.75">
      <c r="H609" s="34">
        <f t="shared" si="163"/>
        <v>58.7</v>
      </c>
      <c r="I609" s="34">
        <v>587</v>
      </c>
      <c r="J609" s="34">
        <f t="shared" si="164"/>
        <v>588</v>
      </c>
      <c r="K609" s="34">
        <f>IF(I609&gt;=0,1,0)*Data!$D$3*Data!$D$17</f>
        <v>-2</v>
      </c>
      <c r="L609" s="34">
        <f>IF(I609&gt;99,1,0)*Data!$D$4*Data!$D$17</f>
        <v>4</v>
      </c>
      <c r="M609" s="34">
        <f>IF(I609&gt;199,1,0)*Data!$D$5*Data!$D$17</f>
        <v>-3</v>
      </c>
      <c r="N609" s="34">
        <f>IF(I609&gt;299,1,0)*Data!$D$6*Data!$D$17</f>
        <v>3</v>
      </c>
      <c r="O609" s="34">
        <f>IF(I609&gt;399,1,0)*Data!$D$7*Data!$D$17</f>
        <v>-2</v>
      </c>
      <c r="P609" s="34">
        <f>IF(I609&gt;499,1,0)*Data!$D$8*Data!$D$17</f>
        <v>-2</v>
      </c>
      <c r="Q609" s="34">
        <f>IF(I609&gt;599,1,0)*Data!$D$9*Data!$D$17</f>
        <v>0</v>
      </c>
      <c r="R609" s="34">
        <f t="shared" si="165"/>
        <v>-2</v>
      </c>
      <c r="S609" s="34">
        <f t="shared" si="166"/>
        <v>4</v>
      </c>
      <c r="T609" s="34">
        <f t="shared" si="153"/>
        <v>-1.8333333333333333</v>
      </c>
      <c r="U609" s="34">
        <f t="shared" si="167"/>
        <v>3.3611111111111107</v>
      </c>
      <c r="V609" s="89">
        <f t="shared" si="154"/>
        <v>6.147049625524028</v>
      </c>
      <c r="W609" s="89">
        <f t="shared" si="155"/>
        <v>0.2714311448686101</v>
      </c>
      <c r="X609" s="89">
        <f t="shared" si="156"/>
        <v>-2</v>
      </c>
      <c r="Y609" s="89">
        <f t="shared" si="157"/>
        <v>-1.981495680942887</v>
      </c>
      <c r="Z609" s="89">
        <f t="shared" si="158"/>
        <v>-0.022579049595283472</v>
      </c>
      <c r="AA609" s="89">
        <f t="shared" si="159"/>
        <v>-1.364731678808116</v>
      </c>
      <c r="AB609" s="89">
        <f t="shared" si="160"/>
        <v>-0.16666666666666666</v>
      </c>
      <c r="AC609" s="89">
        <f t="shared" si="161"/>
        <v>-1.3873107284033996</v>
      </c>
      <c r="AD609" s="89">
        <f t="shared" si="168"/>
        <v>1.9246310571431713</v>
      </c>
      <c r="AE609" s="89">
        <f t="shared" si="162"/>
        <v>-0.4460226049299336</v>
      </c>
      <c r="AF609" s="34">
        <f t="shared" si="169"/>
        <v>0.19893616410848364</v>
      </c>
    </row>
    <row r="610" spans="8:32" ht="12.75">
      <c r="H610" s="34">
        <f t="shared" si="163"/>
        <v>58.8</v>
      </c>
      <c r="I610" s="34">
        <v>588</v>
      </c>
      <c r="J610" s="34">
        <f t="shared" si="164"/>
        <v>589</v>
      </c>
      <c r="K610" s="34">
        <f>IF(I610&gt;=0,1,0)*Data!$D$3*Data!$D$17</f>
        <v>-2</v>
      </c>
      <c r="L610" s="34">
        <f>IF(I610&gt;99,1,0)*Data!$D$4*Data!$D$17</f>
        <v>4</v>
      </c>
      <c r="M610" s="34">
        <f>IF(I610&gt;199,1,0)*Data!$D$5*Data!$D$17</f>
        <v>-3</v>
      </c>
      <c r="N610" s="34">
        <f>IF(I610&gt;299,1,0)*Data!$D$6*Data!$D$17</f>
        <v>3</v>
      </c>
      <c r="O610" s="34">
        <f>IF(I610&gt;399,1,0)*Data!$D$7*Data!$D$17</f>
        <v>-2</v>
      </c>
      <c r="P610" s="34">
        <f>IF(I610&gt;499,1,0)*Data!$D$8*Data!$D$17</f>
        <v>-2</v>
      </c>
      <c r="Q610" s="34">
        <f>IF(I610&gt;599,1,0)*Data!$D$9*Data!$D$17</f>
        <v>0</v>
      </c>
      <c r="R610" s="34">
        <f t="shared" si="165"/>
        <v>-2</v>
      </c>
      <c r="S610" s="34">
        <f t="shared" si="166"/>
        <v>4</v>
      </c>
      <c r="T610" s="34">
        <f t="shared" si="153"/>
        <v>-1.8333333333333333</v>
      </c>
      <c r="U610" s="34">
        <f t="shared" si="167"/>
        <v>3.3611111111111107</v>
      </c>
      <c r="V610" s="89">
        <f t="shared" si="154"/>
        <v>6.157521601035994</v>
      </c>
      <c r="W610" s="89">
        <f t="shared" si="155"/>
        <v>0.2506664671286093</v>
      </c>
      <c r="X610" s="89">
        <f t="shared" si="156"/>
        <v>-2</v>
      </c>
      <c r="Y610" s="89">
        <f t="shared" si="157"/>
        <v>-1.9842294026289555</v>
      </c>
      <c r="Z610" s="89">
        <f t="shared" si="158"/>
        <v>-0.0208517360670275</v>
      </c>
      <c r="AA610" s="89">
        <f t="shared" si="159"/>
        <v>-1.3666144972376002</v>
      </c>
      <c r="AB610" s="89">
        <f t="shared" si="160"/>
        <v>-0.16666666666666666</v>
      </c>
      <c r="AC610" s="89">
        <f t="shared" si="161"/>
        <v>-1.3874662333046277</v>
      </c>
      <c r="AD610" s="89">
        <f t="shared" si="168"/>
        <v>1.9250625485605315</v>
      </c>
      <c r="AE610" s="89">
        <f t="shared" si="162"/>
        <v>-0.44586710002870555</v>
      </c>
      <c r="AF610" s="34">
        <f t="shared" si="169"/>
        <v>0.19879747088800773</v>
      </c>
    </row>
    <row r="611" spans="8:32" ht="12.75">
      <c r="H611" s="34">
        <f t="shared" si="163"/>
        <v>58.9</v>
      </c>
      <c r="I611" s="34">
        <v>589</v>
      </c>
      <c r="J611" s="34">
        <f t="shared" si="164"/>
        <v>590</v>
      </c>
      <c r="K611" s="34">
        <f>IF(I611&gt;=0,1,0)*Data!$D$3*Data!$D$17</f>
        <v>-2</v>
      </c>
      <c r="L611" s="34">
        <f>IF(I611&gt;99,1,0)*Data!$D$4*Data!$D$17</f>
        <v>4</v>
      </c>
      <c r="M611" s="34">
        <f>IF(I611&gt;199,1,0)*Data!$D$5*Data!$D$17</f>
        <v>-3</v>
      </c>
      <c r="N611" s="34">
        <f>IF(I611&gt;299,1,0)*Data!$D$6*Data!$D$17</f>
        <v>3</v>
      </c>
      <c r="O611" s="34">
        <f>IF(I611&gt;399,1,0)*Data!$D$7*Data!$D$17</f>
        <v>-2</v>
      </c>
      <c r="P611" s="34">
        <f>IF(I611&gt;499,1,0)*Data!$D$8*Data!$D$17</f>
        <v>-2</v>
      </c>
      <c r="Q611" s="34">
        <f>IF(I611&gt;599,1,0)*Data!$D$9*Data!$D$17</f>
        <v>0</v>
      </c>
      <c r="R611" s="34">
        <f t="shared" si="165"/>
        <v>-2</v>
      </c>
      <c r="S611" s="34">
        <f t="shared" si="166"/>
        <v>4</v>
      </c>
      <c r="T611" s="34">
        <f t="shared" si="153"/>
        <v>-1.8333333333333333</v>
      </c>
      <c r="U611" s="34">
        <f t="shared" si="167"/>
        <v>3.3611111111111107</v>
      </c>
      <c r="V611" s="89">
        <f t="shared" si="154"/>
        <v>6.16799357654796</v>
      </c>
      <c r="W611" s="89">
        <f t="shared" si="155"/>
        <v>0.22987430098573536</v>
      </c>
      <c r="X611" s="89">
        <f t="shared" si="156"/>
        <v>-2</v>
      </c>
      <c r="Y611" s="89">
        <f t="shared" si="157"/>
        <v>-1.9867455312007927</v>
      </c>
      <c r="Z611" s="89">
        <f t="shared" si="158"/>
        <v>-0.019122135910934226</v>
      </c>
      <c r="AA611" s="89">
        <f t="shared" si="159"/>
        <v>-1.3683474509871165</v>
      </c>
      <c r="AB611" s="89">
        <f t="shared" si="160"/>
        <v>-0.16666666666666666</v>
      </c>
      <c r="AC611" s="89">
        <f t="shared" si="161"/>
        <v>-1.3874695868980507</v>
      </c>
      <c r="AD611" s="89">
        <f t="shared" si="168"/>
        <v>1.9250718545670473</v>
      </c>
      <c r="AE611" s="89">
        <f t="shared" si="162"/>
        <v>-0.4458637464352826</v>
      </c>
      <c r="AF611" s="34">
        <f t="shared" si="169"/>
        <v>0.19879448038530598</v>
      </c>
    </row>
    <row r="612" spans="8:32" ht="12.75">
      <c r="H612" s="34">
        <f t="shared" si="163"/>
        <v>59</v>
      </c>
      <c r="I612" s="34">
        <v>590</v>
      </c>
      <c r="J612" s="34">
        <f t="shared" si="164"/>
        <v>591</v>
      </c>
      <c r="K612" s="34">
        <f>IF(I612&gt;=0,1,0)*Data!$D$3*Data!$D$17</f>
        <v>-2</v>
      </c>
      <c r="L612" s="34">
        <f>IF(I612&gt;99,1,0)*Data!$D$4*Data!$D$17</f>
        <v>4</v>
      </c>
      <c r="M612" s="34">
        <f>IF(I612&gt;199,1,0)*Data!$D$5*Data!$D$17</f>
        <v>-3</v>
      </c>
      <c r="N612" s="34">
        <f>IF(I612&gt;299,1,0)*Data!$D$6*Data!$D$17</f>
        <v>3</v>
      </c>
      <c r="O612" s="34">
        <f>IF(I612&gt;399,1,0)*Data!$D$7*Data!$D$17</f>
        <v>-2</v>
      </c>
      <c r="P612" s="34">
        <f>IF(I612&gt;499,1,0)*Data!$D$8*Data!$D$17</f>
        <v>-2</v>
      </c>
      <c r="Q612" s="34">
        <f>IF(I612&gt;599,1,0)*Data!$D$9*Data!$D$17</f>
        <v>0</v>
      </c>
      <c r="R612" s="34">
        <f t="shared" si="165"/>
        <v>-2</v>
      </c>
      <c r="S612" s="34">
        <f t="shared" si="166"/>
        <v>4</v>
      </c>
      <c r="T612" s="34">
        <f t="shared" si="153"/>
        <v>-1.8333333333333333</v>
      </c>
      <c r="U612" s="34">
        <f t="shared" si="167"/>
        <v>3.3611111111111107</v>
      </c>
      <c r="V612" s="89">
        <f t="shared" si="154"/>
        <v>6.178465552059926</v>
      </c>
      <c r="W612" s="89">
        <f t="shared" si="155"/>
        <v>0.2090569265353086</v>
      </c>
      <c r="X612" s="89">
        <f t="shared" si="156"/>
        <v>-2</v>
      </c>
      <c r="Y612" s="89">
        <f t="shared" si="157"/>
        <v>-1.9890437907365466</v>
      </c>
      <c r="Z612" s="89">
        <f t="shared" si="158"/>
        <v>-0.01739043879715128</v>
      </c>
      <c r="AA612" s="89">
        <f t="shared" si="159"/>
        <v>-1.369930350018758</v>
      </c>
      <c r="AB612" s="89">
        <f t="shared" si="160"/>
        <v>-0.16666666666666666</v>
      </c>
      <c r="AC612" s="89">
        <f t="shared" si="161"/>
        <v>-1.3873207888159094</v>
      </c>
      <c r="AD612" s="89">
        <f t="shared" si="168"/>
        <v>1.924658971080797</v>
      </c>
      <c r="AE612" s="89">
        <f t="shared" si="162"/>
        <v>-0.4460125445174239</v>
      </c>
      <c r="AF612" s="34">
        <f t="shared" si="169"/>
        <v>0.19892718986690702</v>
      </c>
    </row>
    <row r="613" spans="8:32" ht="12.75">
      <c r="H613" s="34">
        <f t="shared" si="163"/>
        <v>59.1</v>
      </c>
      <c r="I613" s="34">
        <v>591</v>
      </c>
      <c r="J613" s="34">
        <f t="shared" si="164"/>
        <v>592</v>
      </c>
      <c r="K613" s="34">
        <f>IF(I613&gt;=0,1,0)*Data!$D$3*Data!$D$17</f>
        <v>-2</v>
      </c>
      <c r="L613" s="34">
        <f>IF(I613&gt;99,1,0)*Data!$D$4*Data!$D$17</f>
        <v>4</v>
      </c>
      <c r="M613" s="34">
        <f>IF(I613&gt;199,1,0)*Data!$D$5*Data!$D$17</f>
        <v>-3</v>
      </c>
      <c r="N613" s="34">
        <f>IF(I613&gt;299,1,0)*Data!$D$6*Data!$D$17</f>
        <v>3</v>
      </c>
      <c r="O613" s="34">
        <f>IF(I613&gt;399,1,0)*Data!$D$7*Data!$D$17</f>
        <v>-2</v>
      </c>
      <c r="P613" s="34">
        <f>IF(I613&gt;499,1,0)*Data!$D$8*Data!$D$17</f>
        <v>-2</v>
      </c>
      <c r="Q613" s="34">
        <f>IF(I613&gt;599,1,0)*Data!$D$9*Data!$D$17</f>
        <v>0</v>
      </c>
      <c r="R613" s="34">
        <f t="shared" si="165"/>
        <v>-2</v>
      </c>
      <c r="S613" s="34">
        <f t="shared" si="166"/>
        <v>4</v>
      </c>
      <c r="T613" s="34">
        <f t="shared" si="153"/>
        <v>-1.8333333333333333</v>
      </c>
      <c r="U613" s="34">
        <f t="shared" si="167"/>
        <v>3.3611111111111107</v>
      </c>
      <c r="V613" s="89">
        <f t="shared" si="154"/>
        <v>6.188937527571892</v>
      </c>
      <c r="W613" s="89">
        <f t="shared" si="155"/>
        <v>0.18821662663702982</v>
      </c>
      <c r="X613" s="89">
        <f t="shared" si="156"/>
        <v>-2</v>
      </c>
      <c r="Y613" s="89">
        <f t="shared" si="157"/>
        <v>-1.99112392920616</v>
      </c>
      <c r="Z613" s="89">
        <f t="shared" si="158"/>
        <v>-0.015656834625781792</v>
      </c>
      <c r="AA613" s="89">
        <f t="shared" si="159"/>
        <v>-1.371363020749808</v>
      </c>
      <c r="AB613" s="89">
        <f t="shared" si="160"/>
        <v>-0.16666666666666666</v>
      </c>
      <c r="AC613" s="89">
        <f t="shared" si="161"/>
        <v>-1.3870198553755897</v>
      </c>
      <c r="AD613" s="89">
        <f t="shared" si="168"/>
        <v>1.9238240792061219</v>
      </c>
      <c r="AE613" s="89">
        <f t="shared" si="162"/>
        <v>-0.44631347795774357</v>
      </c>
      <c r="AF613" s="34">
        <f t="shared" si="169"/>
        <v>0.19919572060673726</v>
      </c>
    </row>
    <row r="614" spans="8:32" ht="12.75">
      <c r="H614" s="34">
        <f t="shared" si="163"/>
        <v>59.2</v>
      </c>
      <c r="I614" s="34">
        <v>592</v>
      </c>
      <c r="J614" s="34">
        <f t="shared" si="164"/>
        <v>593</v>
      </c>
      <c r="K614" s="34">
        <f>IF(I614&gt;=0,1,0)*Data!$D$3*Data!$D$17</f>
        <v>-2</v>
      </c>
      <c r="L614" s="34">
        <f>IF(I614&gt;99,1,0)*Data!$D$4*Data!$D$17</f>
        <v>4</v>
      </c>
      <c r="M614" s="34">
        <f>IF(I614&gt;199,1,0)*Data!$D$5*Data!$D$17</f>
        <v>-3</v>
      </c>
      <c r="N614" s="34">
        <f>IF(I614&gt;299,1,0)*Data!$D$6*Data!$D$17</f>
        <v>3</v>
      </c>
      <c r="O614" s="34">
        <f>IF(I614&gt;399,1,0)*Data!$D$7*Data!$D$17</f>
        <v>-2</v>
      </c>
      <c r="P614" s="34">
        <f>IF(I614&gt;499,1,0)*Data!$D$8*Data!$D$17</f>
        <v>-2</v>
      </c>
      <c r="Q614" s="34">
        <f>IF(I614&gt;599,1,0)*Data!$D$9*Data!$D$17</f>
        <v>0</v>
      </c>
      <c r="R614" s="34">
        <f t="shared" si="165"/>
        <v>-2</v>
      </c>
      <c r="S614" s="34">
        <f t="shared" si="166"/>
        <v>4</v>
      </c>
      <c r="T614" s="34">
        <f t="shared" si="153"/>
        <v>-1.8333333333333333</v>
      </c>
      <c r="U614" s="34">
        <f t="shared" si="167"/>
        <v>3.3611111111111107</v>
      </c>
      <c r="V614" s="89">
        <f t="shared" si="154"/>
        <v>6.199409503083858</v>
      </c>
      <c r="W614" s="89">
        <f t="shared" si="155"/>
        <v>0.1673556866646317</v>
      </c>
      <c r="X614" s="89">
        <f t="shared" si="156"/>
        <v>-2</v>
      </c>
      <c r="Y614" s="89">
        <f t="shared" si="157"/>
        <v>-1.9929857184990085</v>
      </c>
      <c r="Z614" s="89">
        <f t="shared" si="158"/>
        <v>-0.0139215135060591</v>
      </c>
      <c r="AA614" s="89">
        <f t="shared" si="159"/>
        <v>-1.372645306071776</v>
      </c>
      <c r="AB614" s="89">
        <f t="shared" si="160"/>
        <v>-0.16666666666666666</v>
      </c>
      <c r="AC614" s="89">
        <f t="shared" si="161"/>
        <v>-1.3865668195778351</v>
      </c>
      <c r="AD614" s="89">
        <f t="shared" si="168"/>
        <v>1.9225675451541928</v>
      </c>
      <c r="AE614" s="89">
        <f t="shared" si="162"/>
        <v>-0.44676651375549814</v>
      </c>
      <c r="AF614" s="34">
        <f t="shared" si="169"/>
        <v>0.1996003178132417</v>
      </c>
    </row>
    <row r="615" spans="8:32" ht="12.75">
      <c r="H615" s="34">
        <f t="shared" si="163"/>
        <v>59.3</v>
      </c>
      <c r="I615" s="34">
        <v>593</v>
      </c>
      <c r="J615" s="34">
        <f t="shared" si="164"/>
        <v>594</v>
      </c>
      <c r="K615" s="34">
        <f>IF(I615&gt;=0,1,0)*Data!$D$3*Data!$D$17</f>
        <v>-2</v>
      </c>
      <c r="L615" s="34">
        <f>IF(I615&gt;99,1,0)*Data!$D$4*Data!$D$17</f>
        <v>4</v>
      </c>
      <c r="M615" s="34">
        <f>IF(I615&gt;199,1,0)*Data!$D$5*Data!$D$17</f>
        <v>-3</v>
      </c>
      <c r="N615" s="34">
        <f>IF(I615&gt;299,1,0)*Data!$D$6*Data!$D$17</f>
        <v>3</v>
      </c>
      <c r="O615" s="34">
        <f>IF(I615&gt;399,1,0)*Data!$D$7*Data!$D$17</f>
        <v>-2</v>
      </c>
      <c r="P615" s="34">
        <f>IF(I615&gt;499,1,0)*Data!$D$8*Data!$D$17</f>
        <v>-2</v>
      </c>
      <c r="Q615" s="34">
        <f>IF(I615&gt;599,1,0)*Data!$D$9*Data!$D$17</f>
        <v>0</v>
      </c>
      <c r="R615" s="34">
        <f t="shared" si="165"/>
        <v>-2</v>
      </c>
      <c r="S615" s="34">
        <f t="shared" si="166"/>
        <v>4</v>
      </c>
      <c r="T615" s="34">
        <f t="shared" si="153"/>
        <v>-1.8333333333333333</v>
      </c>
      <c r="U615" s="34">
        <f t="shared" si="167"/>
        <v>3.3611111111111107</v>
      </c>
      <c r="V615" s="89">
        <f t="shared" si="154"/>
        <v>6.209881478595824</v>
      </c>
      <c r="W615" s="89">
        <f t="shared" si="155"/>
        <v>0.1464763942552654</v>
      </c>
      <c r="X615" s="89">
        <f t="shared" si="156"/>
        <v>-2</v>
      </c>
      <c r="Y615" s="89">
        <f t="shared" si="157"/>
        <v>-1.994628954448916</v>
      </c>
      <c r="Z615" s="89">
        <f t="shared" si="158"/>
        <v>-0.012184665735499419</v>
      </c>
      <c r="AA615" s="89">
        <f t="shared" si="159"/>
        <v>-1.3737770653676267</v>
      </c>
      <c r="AB615" s="89">
        <f t="shared" si="160"/>
        <v>-0.16666666666666666</v>
      </c>
      <c r="AC615" s="89">
        <f t="shared" si="161"/>
        <v>-1.385961731103126</v>
      </c>
      <c r="AD615" s="89">
        <f t="shared" si="168"/>
        <v>1.920889920082374</v>
      </c>
      <c r="AE615" s="89">
        <f t="shared" si="162"/>
        <v>-0.4473716022302072</v>
      </c>
      <c r="AF615" s="34">
        <f t="shared" si="169"/>
        <v>0.20014135048202275</v>
      </c>
    </row>
    <row r="616" spans="8:32" ht="12.75">
      <c r="H616" s="34">
        <f t="shared" si="163"/>
        <v>59.4</v>
      </c>
      <c r="I616" s="34">
        <v>594</v>
      </c>
      <c r="J616" s="34">
        <f t="shared" si="164"/>
        <v>595</v>
      </c>
      <c r="K616" s="34">
        <f>IF(I616&gt;=0,1,0)*Data!$D$3*Data!$D$17</f>
        <v>-2</v>
      </c>
      <c r="L616" s="34">
        <f>IF(I616&gt;99,1,0)*Data!$D$4*Data!$D$17</f>
        <v>4</v>
      </c>
      <c r="M616" s="34">
        <f>IF(I616&gt;199,1,0)*Data!$D$5*Data!$D$17</f>
        <v>-3</v>
      </c>
      <c r="N616" s="34">
        <f>IF(I616&gt;299,1,0)*Data!$D$6*Data!$D$17</f>
        <v>3</v>
      </c>
      <c r="O616" s="34">
        <f>IF(I616&gt;399,1,0)*Data!$D$7*Data!$D$17</f>
        <v>-2</v>
      </c>
      <c r="P616" s="34">
        <f>IF(I616&gt;499,1,0)*Data!$D$8*Data!$D$17</f>
        <v>-2</v>
      </c>
      <c r="Q616" s="34">
        <f>IF(I616&gt;599,1,0)*Data!$D$9*Data!$D$17</f>
        <v>0</v>
      </c>
      <c r="R616" s="34">
        <f t="shared" si="165"/>
        <v>-2</v>
      </c>
      <c r="S616" s="34">
        <f t="shared" si="166"/>
        <v>4</v>
      </c>
      <c r="T616" s="34">
        <f t="shared" si="153"/>
        <v>-1.8333333333333333</v>
      </c>
      <c r="U616" s="34">
        <f t="shared" si="167"/>
        <v>3.3611111111111107</v>
      </c>
      <c r="V616" s="89">
        <f t="shared" si="154"/>
        <v>6.22035345410779</v>
      </c>
      <c r="W616" s="89">
        <f t="shared" si="155"/>
        <v>0.1255810390586283</v>
      </c>
      <c r="X616" s="89">
        <f t="shared" si="156"/>
        <v>-2</v>
      </c>
      <c r="Y616" s="89">
        <f t="shared" si="157"/>
        <v>-1.9960534568565431</v>
      </c>
      <c r="Z616" s="89">
        <f t="shared" si="158"/>
        <v>-0.01044648177903299</v>
      </c>
      <c r="AA616" s="89">
        <f t="shared" si="159"/>
        <v>-1.3747581745271997</v>
      </c>
      <c r="AB616" s="89">
        <f t="shared" si="160"/>
        <v>-0.16666666666666666</v>
      </c>
      <c r="AC616" s="89">
        <f t="shared" si="161"/>
        <v>-1.3852046563062328</v>
      </c>
      <c r="AD616" s="89">
        <f t="shared" si="168"/>
        <v>1.9187919398524684</v>
      </c>
      <c r="AE616" s="89">
        <f t="shared" si="162"/>
        <v>-0.44812867702710046</v>
      </c>
      <c r="AF616" s="34">
        <f t="shared" si="169"/>
        <v>0.20081931117405932</v>
      </c>
    </row>
    <row r="617" spans="8:32" ht="12.75">
      <c r="H617" s="34">
        <f t="shared" si="163"/>
        <v>59.5</v>
      </c>
      <c r="I617" s="34">
        <v>595</v>
      </c>
      <c r="J617" s="34">
        <f t="shared" si="164"/>
        <v>596</v>
      </c>
      <c r="K617" s="34">
        <f>IF(I617&gt;=0,1,0)*Data!$D$3*Data!$D$17</f>
        <v>-2</v>
      </c>
      <c r="L617" s="34">
        <f>IF(I617&gt;99,1,0)*Data!$D$4*Data!$D$17</f>
        <v>4</v>
      </c>
      <c r="M617" s="34">
        <f>IF(I617&gt;199,1,0)*Data!$D$5*Data!$D$17</f>
        <v>-3</v>
      </c>
      <c r="N617" s="34">
        <f>IF(I617&gt;299,1,0)*Data!$D$6*Data!$D$17</f>
        <v>3</v>
      </c>
      <c r="O617" s="34">
        <f>IF(I617&gt;399,1,0)*Data!$D$7*Data!$D$17</f>
        <v>-2</v>
      </c>
      <c r="P617" s="34">
        <f>IF(I617&gt;499,1,0)*Data!$D$8*Data!$D$17</f>
        <v>-2</v>
      </c>
      <c r="Q617" s="34">
        <f>IF(I617&gt;599,1,0)*Data!$D$9*Data!$D$17</f>
        <v>0</v>
      </c>
      <c r="R617" s="34">
        <f t="shared" si="165"/>
        <v>-2</v>
      </c>
      <c r="S617" s="34">
        <f t="shared" si="166"/>
        <v>4</v>
      </c>
      <c r="T617" s="34">
        <f t="shared" si="153"/>
        <v>-1.8333333333333333</v>
      </c>
      <c r="U617" s="34">
        <f t="shared" si="167"/>
        <v>3.3611111111111107</v>
      </c>
      <c r="V617" s="89">
        <f t="shared" si="154"/>
        <v>6.230825429619756</v>
      </c>
      <c r="W617" s="89">
        <f t="shared" si="155"/>
        <v>0.10467191248588874</v>
      </c>
      <c r="X617" s="89">
        <f t="shared" si="156"/>
        <v>-2</v>
      </c>
      <c r="Y617" s="89">
        <f t="shared" si="157"/>
        <v>-1.9972590695091477</v>
      </c>
      <c r="Z617" s="89">
        <f t="shared" si="158"/>
        <v>-0.00870715224811834</v>
      </c>
      <c r="AA617" s="89">
        <f t="shared" si="159"/>
        <v>-1.375588525960819</v>
      </c>
      <c r="AB617" s="89">
        <f t="shared" si="160"/>
        <v>-0.16666666666666666</v>
      </c>
      <c r="AC617" s="89">
        <f t="shared" si="161"/>
        <v>-1.3842956782089373</v>
      </c>
      <c r="AD617" s="89">
        <f t="shared" si="168"/>
        <v>1.9162745247079416</v>
      </c>
      <c r="AE617" s="89">
        <f t="shared" si="162"/>
        <v>-0.449037655124396</v>
      </c>
      <c r="AF617" s="34">
        <f t="shared" si="169"/>
        <v>0.20163481571961597</v>
      </c>
    </row>
    <row r="618" spans="8:32" ht="12.75">
      <c r="H618" s="34">
        <f t="shared" si="163"/>
        <v>59.6</v>
      </c>
      <c r="I618" s="34">
        <v>596</v>
      </c>
      <c r="J618" s="34">
        <f t="shared" si="164"/>
        <v>597</v>
      </c>
      <c r="K618" s="34">
        <f>IF(I618&gt;=0,1,0)*Data!$D$3*Data!$D$17</f>
        <v>-2</v>
      </c>
      <c r="L618" s="34">
        <f>IF(I618&gt;99,1,0)*Data!$D$4*Data!$D$17</f>
        <v>4</v>
      </c>
      <c r="M618" s="34">
        <f>IF(I618&gt;199,1,0)*Data!$D$5*Data!$D$17</f>
        <v>-3</v>
      </c>
      <c r="N618" s="34">
        <f>IF(I618&gt;299,1,0)*Data!$D$6*Data!$D$17</f>
        <v>3</v>
      </c>
      <c r="O618" s="34">
        <f>IF(I618&gt;399,1,0)*Data!$D$7*Data!$D$17</f>
        <v>-2</v>
      </c>
      <c r="P618" s="34">
        <f>IF(I618&gt;499,1,0)*Data!$D$8*Data!$D$17</f>
        <v>-2</v>
      </c>
      <c r="Q618" s="34">
        <f>IF(I618&gt;599,1,0)*Data!$D$9*Data!$D$17</f>
        <v>0</v>
      </c>
      <c r="R618" s="34">
        <f t="shared" si="165"/>
        <v>-2</v>
      </c>
      <c r="S618" s="34">
        <f t="shared" si="166"/>
        <v>4</v>
      </c>
      <c r="T618" s="34">
        <f t="shared" si="153"/>
        <v>-1.8333333333333333</v>
      </c>
      <c r="U618" s="34">
        <f t="shared" si="167"/>
        <v>3.3611111111111107</v>
      </c>
      <c r="V618" s="89">
        <f t="shared" si="154"/>
        <v>6.241297405131722</v>
      </c>
      <c r="W618" s="89">
        <f t="shared" si="155"/>
        <v>0.08375130745839987</v>
      </c>
      <c r="X618" s="89">
        <f t="shared" si="156"/>
        <v>-2</v>
      </c>
      <c r="Y618" s="89">
        <f t="shared" si="157"/>
        <v>-1.9982456601977168</v>
      </c>
      <c r="Z618" s="89">
        <f t="shared" si="158"/>
        <v>-0.006966867879838997</v>
      </c>
      <c r="AA618" s="89">
        <f t="shared" si="159"/>
        <v>-1.3762680286110929</v>
      </c>
      <c r="AB618" s="89">
        <f t="shared" si="160"/>
        <v>-0.16666666666666666</v>
      </c>
      <c r="AC618" s="89">
        <f t="shared" si="161"/>
        <v>-1.3832348964909318</v>
      </c>
      <c r="AD618" s="89">
        <f t="shared" si="168"/>
        <v>1.9133387788702787</v>
      </c>
      <c r="AE618" s="89">
        <f t="shared" si="162"/>
        <v>-0.4500984368424015</v>
      </c>
      <c r="AF618" s="34">
        <f t="shared" si="169"/>
        <v>0.20258860284797325</v>
      </c>
    </row>
    <row r="619" spans="8:32" ht="12.75">
      <c r="H619" s="34">
        <f t="shared" si="163"/>
        <v>59.7</v>
      </c>
      <c r="I619" s="34">
        <v>597</v>
      </c>
      <c r="J619" s="34">
        <f t="shared" si="164"/>
        <v>598</v>
      </c>
      <c r="K619" s="34">
        <f>IF(I619&gt;=0,1,0)*Data!$D$3*Data!$D$17</f>
        <v>-2</v>
      </c>
      <c r="L619" s="34">
        <f>IF(I619&gt;99,1,0)*Data!$D$4*Data!$D$17</f>
        <v>4</v>
      </c>
      <c r="M619" s="34">
        <f>IF(I619&gt;199,1,0)*Data!$D$5*Data!$D$17</f>
        <v>-3</v>
      </c>
      <c r="N619" s="34">
        <f>IF(I619&gt;299,1,0)*Data!$D$6*Data!$D$17</f>
        <v>3</v>
      </c>
      <c r="O619" s="34">
        <f>IF(I619&gt;399,1,0)*Data!$D$7*Data!$D$17</f>
        <v>-2</v>
      </c>
      <c r="P619" s="34">
        <f>IF(I619&gt;499,1,0)*Data!$D$8*Data!$D$17</f>
        <v>-2</v>
      </c>
      <c r="Q619" s="34">
        <f>IF(I619&gt;599,1,0)*Data!$D$9*Data!$D$17</f>
        <v>0</v>
      </c>
      <c r="R619" s="34">
        <f t="shared" si="165"/>
        <v>-2</v>
      </c>
      <c r="S619" s="34">
        <f t="shared" si="166"/>
        <v>4</v>
      </c>
      <c r="T619" s="34">
        <f t="shared" si="153"/>
        <v>-1.8333333333333333</v>
      </c>
      <c r="U619" s="34">
        <f t="shared" si="167"/>
        <v>3.3611111111111107</v>
      </c>
      <c r="V619" s="89">
        <f t="shared" si="154"/>
        <v>6.251769380643688</v>
      </c>
      <c r="W619" s="89">
        <f t="shared" si="155"/>
        <v>0.0628215181562585</v>
      </c>
      <c r="X619" s="89">
        <f t="shared" si="156"/>
        <v>-2</v>
      </c>
      <c r="Y619" s="89">
        <f t="shared" si="157"/>
        <v>-1.999013120731463</v>
      </c>
      <c r="Z619" s="89">
        <f t="shared" si="158"/>
        <v>-0.0052258195159873115</v>
      </c>
      <c r="AA619" s="89">
        <f t="shared" si="159"/>
        <v>-1.3767966079628986</v>
      </c>
      <c r="AB619" s="89">
        <f t="shared" si="160"/>
        <v>-0.16666666666666666</v>
      </c>
      <c r="AC619" s="89">
        <f t="shared" si="161"/>
        <v>-1.382022427478886</v>
      </c>
      <c r="AD619" s="89">
        <f t="shared" si="168"/>
        <v>1.9099859900546325</v>
      </c>
      <c r="AE619" s="89">
        <f t="shared" si="162"/>
        <v>-0.45131090585444733</v>
      </c>
      <c r="AF619" s="34">
        <f t="shared" si="169"/>
        <v>0.20368153374316184</v>
      </c>
    </row>
    <row r="620" spans="8:32" ht="12.75">
      <c r="H620" s="34">
        <f t="shared" si="163"/>
        <v>59.8</v>
      </c>
      <c r="I620" s="34">
        <v>598</v>
      </c>
      <c r="J620" s="34">
        <f t="shared" si="164"/>
        <v>599</v>
      </c>
      <c r="K620" s="34">
        <f>IF(I620&gt;=0,1,0)*Data!$D$3*Data!$D$17</f>
        <v>-2</v>
      </c>
      <c r="L620" s="34">
        <f>IF(I620&gt;99,1,0)*Data!$D$4*Data!$D$17</f>
        <v>4</v>
      </c>
      <c r="M620" s="34">
        <f>IF(I620&gt;199,1,0)*Data!$D$5*Data!$D$17</f>
        <v>-3</v>
      </c>
      <c r="N620" s="34">
        <f>IF(I620&gt;299,1,0)*Data!$D$6*Data!$D$17</f>
        <v>3</v>
      </c>
      <c r="O620" s="34">
        <f>IF(I620&gt;399,1,0)*Data!$D$7*Data!$D$17</f>
        <v>-2</v>
      </c>
      <c r="P620" s="34">
        <f>IF(I620&gt;499,1,0)*Data!$D$8*Data!$D$17</f>
        <v>-2</v>
      </c>
      <c r="Q620" s="34">
        <f>IF(I620&gt;599,1,0)*Data!$D$9*Data!$D$17</f>
        <v>0</v>
      </c>
      <c r="R620" s="34">
        <f t="shared" si="165"/>
        <v>-2</v>
      </c>
      <c r="S620" s="34">
        <f t="shared" si="166"/>
        <v>4</v>
      </c>
      <c r="T620" s="34">
        <f t="shared" si="153"/>
        <v>-1.8333333333333333</v>
      </c>
      <c r="U620" s="34">
        <f t="shared" si="167"/>
        <v>3.3611111111111107</v>
      </c>
      <c r="V620" s="89">
        <f t="shared" si="154"/>
        <v>6.262241356155654</v>
      </c>
      <c r="W620" s="89">
        <f t="shared" si="155"/>
        <v>0.04188483976671535</v>
      </c>
      <c r="X620" s="89">
        <f t="shared" si="156"/>
        <v>-2</v>
      </c>
      <c r="Y620" s="89">
        <f t="shared" si="157"/>
        <v>-1.999561366949691</v>
      </c>
      <c r="Z620" s="89">
        <f t="shared" si="158"/>
        <v>-0.003484198082135916</v>
      </c>
      <c r="AA620" s="89">
        <f t="shared" si="159"/>
        <v>-1.3771742060515537</v>
      </c>
      <c r="AB620" s="89">
        <f t="shared" si="160"/>
        <v>-0.16666666666666666</v>
      </c>
      <c r="AC620" s="89">
        <f t="shared" si="161"/>
        <v>-1.3806584041336896</v>
      </c>
      <c r="AD620" s="89">
        <f t="shared" si="168"/>
        <v>1.9062176289049864</v>
      </c>
      <c r="AE620" s="89">
        <f t="shared" si="162"/>
        <v>-0.4526749291996437</v>
      </c>
      <c r="AF620" s="34">
        <f t="shared" si="169"/>
        <v>0.20491459152590244</v>
      </c>
    </row>
    <row r="621" spans="8:32" ht="12.75">
      <c r="H621" s="34">
        <f t="shared" si="163"/>
        <v>59.9</v>
      </c>
      <c r="I621" s="34">
        <v>599</v>
      </c>
      <c r="J621" s="34">
        <f>I621+1</f>
        <v>600</v>
      </c>
      <c r="K621" s="34">
        <f>IF(I621&gt;=0,1,0)*Data!$D$3*Data!$D$17</f>
        <v>-2</v>
      </c>
      <c r="L621" s="34">
        <f>IF(I621&gt;99,1,0)*Data!$D$4*Data!$D$17</f>
        <v>4</v>
      </c>
      <c r="M621" s="34">
        <f>IF(I621&gt;199,1,0)*Data!$D$5*Data!$D$17</f>
        <v>-3</v>
      </c>
      <c r="N621" s="34">
        <f>IF(I621&gt;299,1,0)*Data!$D$6*Data!$D$17</f>
        <v>3</v>
      </c>
      <c r="O621" s="34">
        <f>IF(I621&gt;399,1,0)*Data!$D$7*Data!$D$17</f>
        <v>-2</v>
      </c>
      <c r="P621" s="34">
        <f>IF(I621&gt;499,1,0)*Data!$D$8*Data!$D$17</f>
        <v>-2</v>
      </c>
      <c r="Q621" s="34">
        <f>IF(I621&gt;599,1,0)*Data!$D$9*Data!$D$17</f>
        <v>0</v>
      </c>
      <c r="R621" s="34">
        <f t="shared" si="165"/>
        <v>-2</v>
      </c>
      <c r="S621" s="34">
        <f t="shared" si="166"/>
        <v>4</v>
      </c>
      <c r="T621" s="34">
        <f t="shared" si="153"/>
        <v>-1.8333333333333333</v>
      </c>
      <c r="U621" s="34">
        <f t="shared" si="167"/>
        <v>3.3611111111111107</v>
      </c>
      <c r="V621" s="89">
        <f t="shared" si="154"/>
        <v>6.27271333166762</v>
      </c>
      <c r="W621" s="89">
        <f t="shared" si="155"/>
        <v>0.02094356823249255</v>
      </c>
      <c r="X621" s="89">
        <f t="shared" si="156"/>
        <v>-2</v>
      </c>
      <c r="Y621" s="89">
        <f t="shared" si="157"/>
        <v>-1.9998903387310243</v>
      </c>
      <c r="Z621" s="89">
        <f t="shared" si="158"/>
        <v>-0.001742194566701472</v>
      </c>
      <c r="AA621" s="89">
        <f t="shared" si="159"/>
        <v>-1.3774007814691727</v>
      </c>
      <c r="AB621" s="89">
        <f t="shared" si="160"/>
        <v>-0.16666666666666666</v>
      </c>
      <c r="AC621" s="89">
        <f t="shared" si="161"/>
        <v>-1.3791429760358742</v>
      </c>
      <c r="AD621" s="89">
        <f t="shared" si="168"/>
        <v>1.902035348349088</v>
      </c>
      <c r="AE621" s="89">
        <f t="shared" si="162"/>
        <v>-0.45419035729745905</v>
      </c>
      <c r="AF621" s="34">
        <f t="shared" si="169"/>
        <v>0.20628888066199352</v>
      </c>
    </row>
    <row r="622" spans="8:32" ht="12.75">
      <c r="H622" s="34">
        <f t="shared" si="163"/>
        <v>60</v>
      </c>
      <c r="I622" s="34">
        <v>600</v>
      </c>
      <c r="J622" s="34">
        <f t="shared" si="164"/>
        <v>601</v>
      </c>
      <c r="K622" s="34">
        <f>IF(I622&gt;=0,1,0)*Data!$D$3*Data!$D$17</f>
        <v>-2</v>
      </c>
      <c r="L622" s="34">
        <f>IF(I622&gt;99,1,0)*Data!$D$4*Data!$D$17</f>
        <v>4</v>
      </c>
      <c r="M622" s="34">
        <f>IF(I622&gt;199,1,0)*Data!$D$5*Data!$D$17</f>
        <v>-3</v>
      </c>
      <c r="N622" s="34">
        <f>IF(I622&gt;299,1,0)*Data!$D$6*Data!$D$17</f>
        <v>3</v>
      </c>
      <c r="O622" s="34">
        <f>IF(I622&gt;399,1,0)*Data!$D$7*Data!$D$17</f>
        <v>-2</v>
      </c>
      <c r="P622" s="34">
        <f>IF(I622&gt;499,1,0)*Data!$D$8*Data!$D$17</f>
        <v>-2</v>
      </c>
      <c r="Q622" s="34">
        <f>IF(I622&gt;599,1,0)*Data!$D$9*Data!$D$17</f>
        <v>4</v>
      </c>
      <c r="R622" s="34">
        <f t="shared" si="165"/>
        <v>2</v>
      </c>
      <c r="S622" s="34">
        <f t="shared" si="166"/>
        <v>4</v>
      </c>
      <c r="T622" s="34">
        <f t="shared" si="153"/>
        <v>2.1666666666666665</v>
      </c>
      <c r="U622" s="34">
        <f t="shared" si="167"/>
        <v>4.694444444444444</v>
      </c>
      <c r="V622" s="89">
        <f t="shared" si="154"/>
        <v>6.283185307179585</v>
      </c>
      <c r="W622" s="89">
        <f t="shared" si="155"/>
        <v>-2.2664162213636985E-15</v>
      </c>
      <c r="X622" s="89">
        <f t="shared" si="156"/>
        <v>2</v>
      </c>
      <c r="Y622" s="89">
        <f t="shared" si="157"/>
        <v>2</v>
      </c>
      <c r="Z622" s="89">
        <f t="shared" si="158"/>
        <v>-1.885322492763207E-16</v>
      </c>
      <c r="AA622" s="89">
        <f t="shared" si="159"/>
        <v>-1.3774763093692073</v>
      </c>
      <c r="AB622" s="89">
        <f t="shared" si="160"/>
        <v>-0.16666666666666666</v>
      </c>
      <c r="AC622" s="89">
        <f t="shared" si="161"/>
        <v>-1.3774763093692075</v>
      </c>
      <c r="AD622" s="89">
        <f t="shared" si="168"/>
        <v>1.8974409828734127</v>
      </c>
      <c r="AE622" s="89">
        <f t="shared" si="162"/>
        <v>3.5441429760358742</v>
      </c>
      <c r="AF622" s="34">
        <f t="shared" si="169"/>
        <v>12.560949434584424</v>
      </c>
    </row>
    <row r="623" spans="8:32" ht="12.75">
      <c r="H623" s="34">
        <f t="shared" si="163"/>
        <v>60.1</v>
      </c>
      <c r="I623" s="34">
        <v>601</v>
      </c>
      <c r="J623" s="34">
        <f t="shared" si="164"/>
        <v>602</v>
      </c>
      <c r="K623" s="34">
        <f>IF(I623&gt;=0,1,0)*Data!$D$3*Data!$D$17</f>
        <v>-2</v>
      </c>
      <c r="L623" s="34">
        <f>IF(I623&gt;99,1,0)*Data!$D$4*Data!$D$17</f>
        <v>4</v>
      </c>
      <c r="M623" s="34">
        <f>IF(I623&gt;199,1,0)*Data!$D$5*Data!$D$17</f>
        <v>-3</v>
      </c>
      <c r="N623" s="34">
        <f>IF(I623&gt;299,1,0)*Data!$D$6*Data!$D$17</f>
        <v>3</v>
      </c>
      <c r="O623" s="34">
        <f>IF(I623&gt;399,1,0)*Data!$D$7*Data!$D$17</f>
        <v>-2</v>
      </c>
      <c r="P623" s="34">
        <f>IF(I623&gt;499,1,0)*Data!$D$8*Data!$D$17</f>
        <v>-2</v>
      </c>
      <c r="Q623" s="34">
        <f>IF(I623&gt;599,1,0)*Data!$D$9*Data!$D$17</f>
        <v>4</v>
      </c>
      <c r="R623" s="34">
        <f t="shared" si="165"/>
        <v>2</v>
      </c>
      <c r="S623" s="34">
        <f t="shared" si="166"/>
        <v>4</v>
      </c>
      <c r="T623" s="34">
        <f t="shared" si="153"/>
        <v>2.1666666666666665</v>
      </c>
      <c r="U623" s="34">
        <f t="shared" si="167"/>
        <v>4.694444444444444</v>
      </c>
      <c r="V623" s="89">
        <f t="shared" si="154"/>
        <v>6.293657282691552</v>
      </c>
      <c r="W623" s="89">
        <f t="shared" si="155"/>
        <v>0.020943568232489794</v>
      </c>
      <c r="X623" s="89">
        <f t="shared" si="156"/>
        <v>2</v>
      </c>
      <c r="Y623" s="89">
        <f t="shared" si="157"/>
        <v>1.9998903387310243</v>
      </c>
      <c r="Z623" s="89">
        <f t="shared" si="158"/>
        <v>0.0017421945667012429</v>
      </c>
      <c r="AA623" s="89">
        <f t="shared" si="159"/>
        <v>-1.3774007814691727</v>
      </c>
      <c r="AB623" s="89">
        <f t="shared" si="160"/>
        <v>-0.16666666666666666</v>
      </c>
      <c r="AC623" s="89">
        <f t="shared" si="161"/>
        <v>-1.3756585869024713</v>
      </c>
      <c r="AD623" s="89">
        <f t="shared" si="168"/>
        <v>1.8924365477185043</v>
      </c>
      <c r="AE623" s="89">
        <f t="shared" si="162"/>
        <v>3.542325253569138</v>
      </c>
      <c r="AF623" s="34">
        <f t="shared" si="169"/>
        <v>12.548068202073658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VŠB-TU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 kijonka</dc:creator>
  <cp:keywords/>
  <dc:description/>
  <cp:lastModifiedBy>Ing. Karel Chrobáček, Ph.D.</cp:lastModifiedBy>
  <dcterms:created xsi:type="dcterms:W3CDTF">2006-11-28T18:42:04Z</dcterms:created>
  <dcterms:modified xsi:type="dcterms:W3CDTF">2012-01-13T12:07:10Z</dcterms:modified>
  <cp:category/>
  <cp:version/>
  <cp:contentType/>
  <cp:contentStatus/>
</cp:coreProperties>
</file>